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データの台帳" state="visible" r:id="rId5"/>
  </sheets>
  <definedNames>
    <definedName name="_xlnm.Print_Area" localSheetId="0">'使い方'!$A$1:$C$14</definedName>
    <definedName name="_xlnm.Print_Area" localSheetId="1">'データの台帳'!$A$1:$M$47</definedName>
    <definedName name="_xlnm.Print_Titles" localSheetId="1">'データの台帳'!$5:$5</definedName>
  </definedNames>
  <calcPr calcId="171027" fullCalcOnLoad="1"/>
</workbook>
</file>

<file path=xl/sharedStrings.xml><?xml version="1.0" encoding="utf-8"?>
<sst xmlns="http://schemas.openxmlformats.org/spreadsheetml/2006/main" count="44" uniqueCount="44">
  <si>
    <t>自治会のデータの台帳の使い方</t>
  </si>
  <si>
    <t>手順</t>
  </si>
  <si>
    <t>何をする</t>
  </si>
  <si>
    <t>どこに入れる</t>
  </si>
  <si>
    <t>会の名前と、見直した日を入れる</t>
  </si>
  <si>
    <t>データの台帳 C2・C3</t>
  </si>
  <si>
    <t>会のデータを1つずつ、名前と種類を入れる（名簿、議事録・総会資料、規約・細則、会計、写真、案内・回覧、その他）</t>
  </si>
  <si>
    <t>データの台帳 B・C 列</t>
  </si>
  <si>
    <t>住所や電話番号が入っているかを選ぶ</t>
  </si>
  <si>
    <t>データの台帳 D 列</t>
  </si>
  <si>
    <t>置き場所を5つから選び、誰の名義か（誰のアカウント・誰の家）を書く</t>
  </si>
  <si>
    <t>データの台帳 E・F 列</t>
  </si>
  <si>
    <t>見られる人を選び、2か所目の控えがあれば場所を書く。最後に開いた日を入れる</t>
  </si>
  <si>
    <t>データの台帳 G・H・I 列</t>
  </si>
  <si>
    <t>「見直し」の列に「よい」以外が出た行を、役員会で相談する</t>
  </si>
  <si>
    <t>データの台帳 J 列</t>
  </si>
  <si>
    <t>名簿は役員だけが開ける置き場所に置きます。『リンクを知っている全員』が見られるフォルダには置きません。</t>
  </si>
  <si>
    <t>個人のGoogleアカウントは、2年使われないと中身が削除されることがあります（Google『無効な Google アカウントに関するポリシー』）。</t>
  </si>
  <si>
    <t>パスワードはこの台帳に書きません。どこに保管しているかだけを、引き継ぎ書に書きます。</t>
  </si>
  <si>
    <t>紙の原本は、ファイルにしても決めた年数まで残します。</t>
  </si>
  <si>
    <t>自治会のデータの台帳</t>
  </si>
  <si>
    <t>会の名前</t>
  </si>
  <si>
    <t>見直した日</t>
  </si>
  <si>
    <t>番号</t>
  </si>
  <si>
    <t>データの名前</t>
  </si>
  <si>
    <t>種類</t>
  </si>
  <si>
    <t>住所・電話番号が入っているか</t>
  </si>
  <si>
    <t>置き場所</t>
  </si>
  <si>
    <t>誰の名義か</t>
  </si>
  <si>
    <t>見られる人</t>
  </si>
  <si>
    <t>2か所目の控え</t>
  </si>
  <si>
    <t>最後に開いた日</t>
  </si>
  <si>
    <t>見直し</t>
  </si>
  <si>
    <t>項目</t>
  </si>
  <si>
    <t>件数</t>
  </si>
  <si>
    <t>書いたデータ</t>
  </si>
  <si>
    <t>住所・電話番号が入っている</t>
  </si>
  <si>
    <t>紙</t>
  </si>
  <si>
    <t>個人のパソコン・USBメモリ</t>
  </si>
  <si>
    <t>個人のアカウント</t>
  </si>
  <si>
    <t>会のアカウント</t>
  </si>
  <si>
    <t>自治会向けのサービス</t>
  </si>
  <si>
    <t>見直しが要る</t>
  </si>
  <si>
    <t>パスワードはここに書きません。見直しの『1年以上開いていない』は、個人のアカウントの行で、見直した日と最後に開いた日が365日以上離れているときに出ます。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</si>
</sst>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/d"/>
  </numFmts>
  <fonts count="6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/>
    <font>
      <b/>
      <color rgb="FF0D2B6B"/>
    </font>
    <font>
      <color rgb="FF6B7280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2" xfId="0" applyFont="1" applyBorder="1" applyAlignment="1">
      <alignment vertical="center"/>
    </xf>
    <xf numFmtId="0" fontId="0" fillId="2" borderId="3" xfId="0" applyFill="1" applyBorder="1" applyAlignment="1" applyProtection="1">
      <alignment vertical="center" wrapText="1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vertical="center" wrapText="1"/>
    </xf>
    <xf numFmtId="1" fontId="4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</cellXfs>
  <cellStyles count="1">
    <cellStyle name="Normal" xfId="0" builtinId="0"/>
  </cellStyles>
  <dxfs count="1">
    <dxf>
      <font>
        <b/>
        <color rgb="FF0D2B6B"/>
      </font>
      <fill>
        <patternFill patternType="solid">
          <bgColor rgb="FFFFF7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C14"/>
  <sheetFormatPr defaultRowHeight="15" outlineLevelRow="0" outlineLevelCol="0" x14ac:dyDescent="55"/>
  <cols>
    <col min="1" max="1" width="7" customWidth="1"/>
    <col min="2" max="2" width="60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30" customHeight="1" spans="1:3" x14ac:dyDescent="0.25">
      <c r="A4" s="3">
        <v>1</v>
      </c>
      <c r="B4" s="4" t="s">
        <v>4</v>
      </c>
      <c r="C4" s="4" t="s">
        <v>5</v>
      </c>
    </row>
    <row r="5" ht="48" customHeight="1" spans="1:3" x14ac:dyDescent="0.25">
      <c r="A5" s="3">
        <v>2</v>
      </c>
      <c r="B5" s="4" t="s">
        <v>6</v>
      </c>
      <c r="C5" s="4" t="s">
        <v>7</v>
      </c>
    </row>
    <row r="6" ht="30" customHeight="1" spans="1:3" x14ac:dyDescent="0.25">
      <c r="A6" s="3">
        <v>3</v>
      </c>
      <c r="B6" s="4" t="s">
        <v>8</v>
      </c>
      <c r="C6" s="4" t="s">
        <v>9</v>
      </c>
    </row>
    <row r="7" ht="30" customHeight="1" spans="1:3" x14ac:dyDescent="0.25">
      <c r="A7" s="3">
        <v>4</v>
      </c>
      <c r="B7" s="4" t="s">
        <v>10</v>
      </c>
      <c r="C7" s="4" t="s">
        <v>11</v>
      </c>
    </row>
    <row r="8" ht="30" customHeight="1" spans="1:3" x14ac:dyDescent="0.25">
      <c r="A8" s="3">
        <v>5</v>
      </c>
      <c r="B8" s="4" t="s">
        <v>12</v>
      </c>
      <c r="C8" s="4" t="s">
        <v>13</v>
      </c>
    </row>
    <row r="9" ht="30" customHeight="1" spans="1:3" x14ac:dyDescent="0.25">
      <c r="A9" s="3">
        <v>6</v>
      </c>
      <c r="B9" s="4" t="s">
        <v>14</v>
      </c>
      <c r="C9" s="4" t="s">
        <v>15</v>
      </c>
    </row>
    <row r="11" ht="36" customHeight="1" spans="1:3" x14ac:dyDescent="0.25">
      <c r="A11" s="5" t="s">
        <v>16</v>
      </c>
      <c r="B11" s="5"/>
      <c r="C11" s="5"/>
    </row>
    <row r="12" ht="36" customHeight="1" spans="1:3" x14ac:dyDescent="0.25">
      <c r="A12" s="6" t="s">
        <v>17</v>
      </c>
      <c r="B12" s="6"/>
      <c r="C12" s="6"/>
    </row>
    <row r="13" ht="24" customHeight="1" spans="1:3" x14ac:dyDescent="0.25">
      <c r="A13" s="6" t="s">
        <v>18</v>
      </c>
      <c r="B13" s="6"/>
      <c r="C13" s="6"/>
    </row>
    <row r="14" ht="24" customHeight="1" spans="1:3" x14ac:dyDescent="0.25">
      <c r="A14" s="6" t="s">
        <v>19</v>
      </c>
      <c r="B14" s="6"/>
      <c r="C14" s="6"/>
    </row>
  </sheetData>
  <sheetProtection sheet="1" formatColumns="0" formatRows="0"/>
  <mergeCells count="4">
    <mergeCell ref="A11:C11"/>
    <mergeCell ref="A12:C12"/>
    <mergeCell ref="A13:C13"/>
    <mergeCell ref="A14:C14"/>
  </mergeCells>
  <pageMargins left="0.5" right="0.5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M4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6" customWidth="1"/>
    <col min="4" max="4" width="12" customWidth="1"/>
    <col min="5" max="5" width="24" customWidth="1"/>
    <col min="6" max="6" width="26" customWidth="1"/>
    <col min="7" max="7" width="18" customWidth="1"/>
    <col min="8" max="8" width="20" customWidth="1"/>
    <col min="9" max="9" width="12" customWidth="1"/>
    <col min="10" max="10" width="22" customWidth="1"/>
    <col min="11" max="11" width="2" customWidth="1"/>
    <col min="12" max="12" width="28" customWidth="1"/>
    <col min="13" max="13" width="8" customWidth="1"/>
  </cols>
  <sheetData>
    <row r="1" ht="28" customHeight="1" spans="1:10" x14ac:dyDescent="0.25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</row>
    <row r="2" ht="22" customHeight="1" spans="1:5" x14ac:dyDescent="0.25">
      <c r="A2" s="7" t="s">
        <v>21</v>
      </c>
      <c r="B2" s="7"/>
      <c r="C2" s="8"/>
      <c r="D2" s="8"/>
      <c r="E2" s="8"/>
    </row>
    <row r="3" ht="22" customHeight="1" spans="1:3" x14ac:dyDescent="0.25">
      <c r="A3" s="7" t="s">
        <v>22</v>
      </c>
      <c r="B3" s="7"/>
      <c r="C3" s="9"/>
    </row>
    <row r="5" ht="48" customHeight="1" spans="1:13" x14ac:dyDescent="0.25">
      <c r="A5" s="2" t="s">
        <v>23</v>
      </c>
      <c r="B5" s="2" t="s">
        <v>24</v>
      </c>
      <c r="C5" s="2" t="s">
        <v>25</v>
      </c>
      <c r="D5" s="2" t="s">
        <v>26</v>
      </c>
      <c r="E5" s="2" t="s">
        <v>27</v>
      </c>
      <c r="F5" s="2" t="s">
        <v>28</v>
      </c>
      <c r="G5" s="2" t="s">
        <v>29</v>
      </c>
      <c r="H5" s="2" t="s">
        <v>30</v>
      </c>
      <c r="I5" s="2" t="s">
        <v>31</v>
      </c>
      <c r="J5" s="2" t="s">
        <v>32</v>
      </c>
      <c r="L5" s="2" t="s">
        <v>33</v>
      </c>
      <c r="M5" s="2" t="s">
        <v>34</v>
      </c>
    </row>
    <row r="6" ht="30" customHeight="1" spans="1:13" x14ac:dyDescent="0.25">
      <c r="A6" s="10">
        <f>IF(B6&amp;""="","",ROW()-5)</f>
      </c>
      <c r="B6" s="8"/>
      <c r="C6" s="8"/>
      <c r="D6" s="11"/>
      <c r="E6" s="8"/>
      <c r="F6" s="8"/>
      <c r="G6" s="8"/>
      <c r="H6" s="8"/>
      <c r="I6" s="9"/>
      <c r="J6" s="10">
        <f>IF(B6&amp;""="","",IF(AND(D6="はい",G6="リンクを知っている全員"),"見られる人を絞る",IF(AND(D6="はい",OR(E6="個人のパソコン・USBメモリ",E6="個人のアカウント")),"名簿を会の置き場所へ",IF(E6="個人のパソコン・USBメモリ","会の置き場所へ移す",IF(AND(E6&lt;&gt;"紙",H6&amp;""=""),"控えを作る",IF(AND(E6="個人のアカウント",N(I6)&gt;0,N($C$3)&gt;0,N($C$3)-N(I6)&gt;=365),"1年以上開いていない","よい"))))))</f>
      </c>
      <c r="L6" s="12" t="s">
        <v>35</v>
      </c>
      <c r="M6" s="13">
        <f>COUNTA(B6:B45)</f>
      </c>
    </row>
    <row r="7" ht="30" customHeight="1" spans="1:13" x14ac:dyDescent="0.25">
      <c r="A7" s="10">
        <f>IF(B7&amp;""="","",ROW()-5)</f>
      </c>
      <c r="B7" s="8"/>
      <c r="C7" s="8"/>
      <c r="D7" s="11"/>
      <c r="E7" s="8"/>
      <c r="F7" s="8"/>
      <c r="G7" s="8"/>
      <c r="H7" s="8"/>
      <c r="I7" s="9"/>
      <c r="J7" s="10">
        <f>IF(B7&amp;""="","",IF(AND(D7="はい",G7="リンクを知っている全員"),"見られる人を絞る",IF(AND(D7="はい",OR(E7="個人のパソコン・USBメモリ",E7="個人のアカウント")),"名簿を会の置き場所へ",IF(E7="個人のパソコン・USBメモリ","会の置き場所へ移す",IF(AND(E7&lt;&gt;"紙",H7&amp;""=""),"控えを作る",IF(AND(E7="個人のアカウント",N(I7)&gt;0,N($C$3)&gt;0,N($C$3)-N(I7)&gt;=365),"1年以上開いていない","よい"))))))</f>
      </c>
      <c r="L7" s="12" t="s">
        <v>36</v>
      </c>
      <c r="M7" s="13">
        <f>COUNTIF(D6:D45,"はい")</f>
      </c>
    </row>
    <row r="8" ht="30" customHeight="1" spans="1:13" x14ac:dyDescent="0.25">
      <c r="A8" s="10">
        <f>IF(B8&amp;""="","",ROW()-5)</f>
      </c>
      <c r="B8" s="8"/>
      <c r="C8" s="8"/>
      <c r="D8" s="11"/>
      <c r="E8" s="8"/>
      <c r="F8" s="8"/>
      <c r="G8" s="8"/>
      <c r="H8" s="8"/>
      <c r="I8" s="9"/>
      <c r="J8" s="10">
        <f>IF(B8&amp;""="","",IF(AND(D8="はい",G8="リンクを知っている全員"),"見られる人を絞る",IF(AND(D8="はい",OR(E8="個人のパソコン・USBメモリ",E8="個人のアカウント")),"名簿を会の置き場所へ",IF(E8="個人のパソコン・USBメモリ","会の置き場所へ移す",IF(AND(E8&lt;&gt;"紙",H8&amp;""=""),"控えを作る",IF(AND(E8="個人のアカウント",N(I8)&gt;0,N($C$3)&gt;0,N($C$3)-N(I8)&gt;=365),"1年以上開いていない","よい"))))))</f>
      </c>
      <c r="L8" s="12" t="s">
        <v>37</v>
      </c>
      <c r="M8" s="13">
        <f>COUNTIF(E6:E45,"紙")</f>
      </c>
    </row>
    <row r="9" ht="30" customHeight="1" spans="1:13" x14ac:dyDescent="0.25">
      <c r="A9" s="10">
        <f>IF(B9&amp;""="","",ROW()-5)</f>
      </c>
      <c r="B9" s="8"/>
      <c r="C9" s="8"/>
      <c r="D9" s="11"/>
      <c r="E9" s="8"/>
      <c r="F9" s="8"/>
      <c r="G9" s="8"/>
      <c r="H9" s="8"/>
      <c r="I9" s="9"/>
      <c r="J9" s="10">
        <f>IF(B9&amp;""="","",IF(AND(D9="はい",G9="リンクを知っている全員"),"見られる人を絞る",IF(AND(D9="はい",OR(E9="個人のパソコン・USBメモリ",E9="個人のアカウント")),"名簿を会の置き場所へ",IF(E9="個人のパソコン・USBメモリ","会の置き場所へ移す",IF(AND(E9&lt;&gt;"紙",H9&amp;""=""),"控えを作る",IF(AND(E9="個人のアカウント",N(I9)&gt;0,N($C$3)&gt;0,N($C$3)-N(I9)&gt;=365),"1年以上開いていない","よい"))))))</f>
      </c>
      <c r="L9" s="12" t="s">
        <v>38</v>
      </c>
      <c r="M9" s="13">
        <f>COUNTIF(E6:E45,"個人のパソコン・USBメモリ")</f>
      </c>
    </row>
    <row r="10" ht="30" customHeight="1" spans="1:13" x14ac:dyDescent="0.25">
      <c r="A10" s="10">
        <f>IF(B10&amp;""="","",ROW()-5)</f>
      </c>
      <c r="B10" s="8"/>
      <c r="C10" s="8"/>
      <c r="D10" s="11"/>
      <c r="E10" s="8"/>
      <c r="F10" s="8"/>
      <c r="G10" s="8"/>
      <c r="H10" s="8"/>
      <c r="I10" s="9"/>
      <c r="J10" s="10">
        <f>IF(B10&amp;""="","",IF(AND(D10="はい",G10="リンクを知っている全員"),"見られる人を絞る",IF(AND(D10="はい",OR(E10="個人のパソコン・USBメモリ",E10="個人のアカウント")),"名簿を会の置き場所へ",IF(E10="個人のパソコン・USBメモリ","会の置き場所へ移す",IF(AND(E10&lt;&gt;"紙",H10&amp;""=""),"控えを作る",IF(AND(E10="個人のアカウント",N(I10)&gt;0,N($C$3)&gt;0,N($C$3)-N(I10)&gt;=365),"1年以上開いていない","よい"))))))</f>
      </c>
      <c r="L10" s="12" t="s">
        <v>39</v>
      </c>
      <c r="M10" s="13">
        <f>COUNTIF(E6:E45,"個人のアカウント")</f>
      </c>
    </row>
    <row r="11" ht="30" customHeight="1" spans="1:13" x14ac:dyDescent="0.25">
      <c r="A11" s="10">
        <f>IF(B11&amp;""="","",ROW()-5)</f>
      </c>
      <c r="B11" s="8"/>
      <c r="C11" s="8"/>
      <c r="D11" s="11"/>
      <c r="E11" s="8"/>
      <c r="F11" s="8"/>
      <c r="G11" s="8"/>
      <c r="H11" s="8"/>
      <c r="I11" s="9"/>
      <c r="J11" s="10">
        <f>IF(B11&amp;""="","",IF(AND(D11="はい",G11="リンクを知っている全員"),"見られる人を絞る",IF(AND(D11="はい",OR(E11="個人のパソコン・USBメモリ",E11="個人のアカウント")),"名簿を会の置き場所へ",IF(E11="個人のパソコン・USBメモリ","会の置き場所へ移す",IF(AND(E11&lt;&gt;"紙",H11&amp;""=""),"控えを作る",IF(AND(E11="個人のアカウント",N(I11)&gt;0,N($C$3)&gt;0,N($C$3)-N(I11)&gt;=365),"1年以上開いていない","よい"))))))</f>
      </c>
      <c r="L11" s="12" t="s">
        <v>40</v>
      </c>
      <c r="M11" s="13">
        <f>COUNTIF(E6:E45,"会のアカウント")</f>
      </c>
    </row>
    <row r="12" ht="30" customHeight="1" spans="1:13" x14ac:dyDescent="0.25">
      <c r="A12" s="10">
        <f>IF(B12&amp;""="","",ROW()-5)</f>
      </c>
      <c r="B12" s="8"/>
      <c r="C12" s="8"/>
      <c r="D12" s="11"/>
      <c r="E12" s="8"/>
      <c r="F12" s="8"/>
      <c r="G12" s="8"/>
      <c r="H12" s="8"/>
      <c r="I12" s="9"/>
      <c r="J12" s="10">
        <f>IF(B12&amp;""="","",IF(AND(D12="はい",G12="リンクを知っている全員"),"見られる人を絞る",IF(AND(D12="はい",OR(E12="個人のパソコン・USBメモリ",E12="個人のアカウント")),"名簿を会の置き場所へ",IF(E12="個人のパソコン・USBメモリ","会の置き場所へ移す",IF(AND(E12&lt;&gt;"紙",H12&amp;""=""),"控えを作る",IF(AND(E12="個人のアカウント",N(I12)&gt;0,N($C$3)&gt;0,N($C$3)-N(I12)&gt;=365),"1年以上開いていない","よい"))))))</f>
      </c>
      <c r="L12" s="12" t="s">
        <v>41</v>
      </c>
      <c r="M12" s="13">
        <f>COUNTIF(E6:E45,"自治会向けのサービス")</f>
      </c>
    </row>
    <row r="13" ht="30" customHeight="1" spans="1:13" x14ac:dyDescent="0.25">
      <c r="A13" s="10">
        <f>IF(B13&amp;""="","",ROW()-5)</f>
      </c>
      <c r="B13" s="8"/>
      <c r="C13" s="8"/>
      <c r="D13" s="11"/>
      <c r="E13" s="8"/>
      <c r="F13" s="8"/>
      <c r="G13" s="8"/>
      <c r="H13" s="8"/>
      <c r="I13" s="9"/>
      <c r="J13" s="10">
        <f>IF(B13&amp;""="","",IF(AND(D13="はい",G13="リンクを知っている全員"),"見られる人を絞る",IF(AND(D13="はい",OR(E13="個人のパソコン・USBメモリ",E13="個人のアカウント")),"名簿を会の置き場所へ",IF(E13="個人のパソコン・USBメモリ","会の置き場所へ移す",IF(AND(E13&lt;&gt;"紙",H13&amp;""=""),"控えを作る",IF(AND(E13="個人のアカウント",N(I13)&gt;0,N($C$3)&gt;0,N($C$3)-N(I13)&gt;=365),"1年以上開いていない","よい"))))))</f>
      </c>
      <c r="L13" s="12" t="s">
        <v>42</v>
      </c>
      <c r="M13" s="13">
        <f>M6-COUNTIF(J6:J45,"よい")</f>
      </c>
    </row>
    <row r="14" ht="30" customHeight="1" spans="1:10" x14ac:dyDescent="0.25">
      <c r="A14" s="10">
        <f>IF(B14&amp;""="","",ROW()-5)</f>
      </c>
      <c r="B14" s="8"/>
      <c r="C14" s="8"/>
      <c r="D14" s="11"/>
      <c r="E14" s="8"/>
      <c r="F14" s="8"/>
      <c r="G14" s="8"/>
      <c r="H14" s="8"/>
      <c r="I14" s="9"/>
      <c r="J14" s="10">
        <f>IF(B14&amp;""="","",IF(AND(D14="はい",G14="リンクを知っている全員"),"見られる人を絞る",IF(AND(D14="はい",OR(E14="個人のパソコン・USBメモリ",E14="個人のアカウント")),"名簿を会の置き場所へ",IF(E14="個人のパソコン・USBメモリ","会の置き場所へ移す",IF(AND(E14&lt;&gt;"紙",H14&amp;""=""),"控えを作る",IF(AND(E14="個人のアカウント",N(I14)&gt;0,N($C$3)&gt;0,N($C$3)-N(I14)&gt;=365),"1年以上開いていない","よい"))))))</f>
      </c>
    </row>
    <row r="15" ht="30" customHeight="1" spans="1:10" x14ac:dyDescent="0.25">
      <c r="A15" s="10">
        <f>IF(B15&amp;""="","",ROW()-5)</f>
      </c>
      <c r="B15" s="8"/>
      <c r="C15" s="8"/>
      <c r="D15" s="11"/>
      <c r="E15" s="8"/>
      <c r="F15" s="8"/>
      <c r="G15" s="8"/>
      <c r="H15" s="8"/>
      <c r="I15" s="9"/>
      <c r="J15" s="10">
        <f>IF(B15&amp;""="","",IF(AND(D15="はい",G15="リンクを知っている全員"),"見られる人を絞る",IF(AND(D15="はい",OR(E15="個人のパソコン・USBメモリ",E15="個人のアカウント")),"名簿を会の置き場所へ",IF(E15="個人のパソコン・USBメモリ","会の置き場所へ移す",IF(AND(E15&lt;&gt;"紙",H15&amp;""=""),"控えを作る",IF(AND(E15="個人のアカウント",N(I15)&gt;0,N($C$3)&gt;0,N($C$3)-N(I15)&gt;=365),"1年以上開いていない","よい"))))))</f>
      </c>
    </row>
    <row r="16" ht="30" customHeight="1" spans="1:10" x14ac:dyDescent="0.25">
      <c r="A16" s="10">
        <f>IF(B16&amp;""="","",ROW()-5)</f>
      </c>
      <c r="B16" s="8"/>
      <c r="C16" s="8"/>
      <c r="D16" s="11"/>
      <c r="E16" s="8"/>
      <c r="F16" s="8"/>
      <c r="G16" s="8"/>
      <c r="H16" s="8"/>
      <c r="I16" s="9"/>
      <c r="J16" s="10">
        <f>IF(B16&amp;""="","",IF(AND(D16="はい",G16="リンクを知っている全員"),"見られる人を絞る",IF(AND(D16="はい",OR(E16="個人のパソコン・USBメモリ",E16="個人のアカウント")),"名簿を会の置き場所へ",IF(E16="個人のパソコン・USBメモリ","会の置き場所へ移す",IF(AND(E16&lt;&gt;"紙",H16&amp;""=""),"控えを作る",IF(AND(E16="個人のアカウント",N(I16)&gt;0,N($C$3)&gt;0,N($C$3)-N(I16)&gt;=365),"1年以上開いていない","よい"))))))</f>
      </c>
    </row>
    <row r="17" ht="30" customHeight="1" spans="1:10" x14ac:dyDescent="0.25">
      <c r="A17" s="10">
        <f>IF(B17&amp;""="","",ROW()-5)</f>
      </c>
      <c r="B17" s="8"/>
      <c r="C17" s="8"/>
      <c r="D17" s="11"/>
      <c r="E17" s="8"/>
      <c r="F17" s="8"/>
      <c r="G17" s="8"/>
      <c r="H17" s="8"/>
      <c r="I17" s="9"/>
      <c r="J17" s="10">
        <f>IF(B17&amp;""="","",IF(AND(D17="はい",G17="リンクを知っている全員"),"見られる人を絞る",IF(AND(D17="はい",OR(E17="個人のパソコン・USBメモリ",E17="個人のアカウント")),"名簿を会の置き場所へ",IF(E17="個人のパソコン・USBメモリ","会の置き場所へ移す",IF(AND(E17&lt;&gt;"紙",H17&amp;""=""),"控えを作る",IF(AND(E17="個人のアカウント",N(I17)&gt;0,N($C$3)&gt;0,N($C$3)-N(I17)&gt;=365),"1年以上開いていない","よい"))))))</f>
      </c>
    </row>
    <row r="18" ht="30" customHeight="1" spans="1:10" x14ac:dyDescent="0.25">
      <c r="A18" s="10">
        <f>IF(B18&amp;""="","",ROW()-5)</f>
      </c>
      <c r="B18" s="8"/>
      <c r="C18" s="8"/>
      <c r="D18" s="11"/>
      <c r="E18" s="8"/>
      <c r="F18" s="8"/>
      <c r="G18" s="8"/>
      <c r="H18" s="8"/>
      <c r="I18" s="9"/>
      <c r="J18" s="10">
        <f>IF(B18&amp;""="","",IF(AND(D18="はい",G18="リンクを知っている全員"),"見られる人を絞る",IF(AND(D18="はい",OR(E18="個人のパソコン・USBメモリ",E18="個人のアカウント")),"名簿を会の置き場所へ",IF(E18="個人のパソコン・USBメモリ","会の置き場所へ移す",IF(AND(E18&lt;&gt;"紙",H18&amp;""=""),"控えを作る",IF(AND(E18="個人のアカウント",N(I18)&gt;0,N($C$3)&gt;0,N($C$3)-N(I18)&gt;=365),"1年以上開いていない","よい"))))))</f>
      </c>
    </row>
    <row r="19" ht="30" customHeight="1" spans="1:10" x14ac:dyDescent="0.25">
      <c r="A19" s="10">
        <f>IF(B19&amp;""="","",ROW()-5)</f>
      </c>
      <c r="B19" s="8"/>
      <c r="C19" s="8"/>
      <c r="D19" s="11"/>
      <c r="E19" s="8"/>
      <c r="F19" s="8"/>
      <c r="G19" s="8"/>
      <c r="H19" s="8"/>
      <c r="I19" s="9"/>
      <c r="J19" s="10">
        <f>IF(B19&amp;""="","",IF(AND(D19="はい",G19="リンクを知っている全員"),"見られる人を絞る",IF(AND(D19="はい",OR(E19="個人のパソコン・USBメモリ",E19="個人のアカウント")),"名簿を会の置き場所へ",IF(E19="個人のパソコン・USBメモリ","会の置き場所へ移す",IF(AND(E19&lt;&gt;"紙",H19&amp;""=""),"控えを作る",IF(AND(E19="個人のアカウント",N(I19)&gt;0,N($C$3)&gt;0,N($C$3)-N(I19)&gt;=365),"1年以上開いていない","よい"))))))</f>
      </c>
    </row>
    <row r="20" ht="30" customHeight="1" spans="1:10" x14ac:dyDescent="0.25">
      <c r="A20" s="10">
        <f>IF(B20&amp;""="","",ROW()-5)</f>
      </c>
      <c r="B20" s="8"/>
      <c r="C20" s="8"/>
      <c r="D20" s="11"/>
      <c r="E20" s="8"/>
      <c r="F20" s="8"/>
      <c r="G20" s="8"/>
      <c r="H20" s="8"/>
      <c r="I20" s="9"/>
      <c r="J20" s="10">
        <f>IF(B20&amp;""="","",IF(AND(D20="はい",G20="リンクを知っている全員"),"見られる人を絞る",IF(AND(D20="はい",OR(E20="個人のパソコン・USBメモリ",E20="個人のアカウント")),"名簿を会の置き場所へ",IF(E20="個人のパソコン・USBメモリ","会の置き場所へ移す",IF(AND(E20&lt;&gt;"紙",H20&amp;""=""),"控えを作る",IF(AND(E20="個人のアカウント",N(I20)&gt;0,N($C$3)&gt;0,N($C$3)-N(I20)&gt;=365),"1年以上開いていない","よい"))))))</f>
      </c>
    </row>
    <row r="21" ht="30" customHeight="1" spans="1:10" x14ac:dyDescent="0.25">
      <c r="A21" s="10">
        <f>IF(B21&amp;""="","",ROW()-5)</f>
      </c>
      <c r="B21" s="8"/>
      <c r="C21" s="8"/>
      <c r="D21" s="11"/>
      <c r="E21" s="8"/>
      <c r="F21" s="8"/>
      <c r="G21" s="8"/>
      <c r="H21" s="8"/>
      <c r="I21" s="9"/>
      <c r="J21" s="10">
        <f>IF(B21&amp;""="","",IF(AND(D21="はい",G21="リンクを知っている全員"),"見られる人を絞る",IF(AND(D21="はい",OR(E21="個人のパソコン・USBメモリ",E21="個人のアカウント")),"名簿を会の置き場所へ",IF(E21="個人のパソコン・USBメモリ","会の置き場所へ移す",IF(AND(E21&lt;&gt;"紙",H21&amp;""=""),"控えを作る",IF(AND(E21="個人のアカウント",N(I21)&gt;0,N($C$3)&gt;0,N($C$3)-N(I21)&gt;=365),"1年以上開いていない","よい"))))))</f>
      </c>
    </row>
    <row r="22" ht="30" customHeight="1" spans="1:10" x14ac:dyDescent="0.25">
      <c r="A22" s="10">
        <f>IF(B22&amp;""="","",ROW()-5)</f>
      </c>
      <c r="B22" s="8"/>
      <c r="C22" s="8"/>
      <c r="D22" s="11"/>
      <c r="E22" s="8"/>
      <c r="F22" s="8"/>
      <c r="G22" s="8"/>
      <c r="H22" s="8"/>
      <c r="I22" s="9"/>
      <c r="J22" s="10">
        <f>IF(B22&amp;""="","",IF(AND(D22="はい",G22="リンクを知っている全員"),"見られる人を絞る",IF(AND(D22="はい",OR(E22="個人のパソコン・USBメモリ",E22="個人のアカウント")),"名簿を会の置き場所へ",IF(E22="個人のパソコン・USBメモリ","会の置き場所へ移す",IF(AND(E22&lt;&gt;"紙",H22&amp;""=""),"控えを作る",IF(AND(E22="個人のアカウント",N(I22)&gt;0,N($C$3)&gt;0,N($C$3)-N(I22)&gt;=365),"1年以上開いていない","よい"))))))</f>
      </c>
    </row>
    <row r="23" ht="30" customHeight="1" spans="1:10" x14ac:dyDescent="0.25">
      <c r="A23" s="10">
        <f>IF(B23&amp;""="","",ROW()-5)</f>
      </c>
      <c r="B23" s="8"/>
      <c r="C23" s="8"/>
      <c r="D23" s="11"/>
      <c r="E23" s="8"/>
      <c r="F23" s="8"/>
      <c r="G23" s="8"/>
      <c r="H23" s="8"/>
      <c r="I23" s="9"/>
      <c r="J23" s="10">
        <f>IF(B23&amp;""="","",IF(AND(D23="はい",G23="リンクを知っている全員"),"見られる人を絞る",IF(AND(D23="はい",OR(E23="個人のパソコン・USBメモリ",E23="個人のアカウント")),"名簿を会の置き場所へ",IF(E23="個人のパソコン・USBメモリ","会の置き場所へ移す",IF(AND(E23&lt;&gt;"紙",H23&amp;""=""),"控えを作る",IF(AND(E23="個人のアカウント",N(I23)&gt;0,N($C$3)&gt;0,N($C$3)-N(I23)&gt;=365),"1年以上開いていない","よい"))))))</f>
      </c>
    </row>
    <row r="24" ht="30" customHeight="1" spans="1:10" x14ac:dyDescent="0.25">
      <c r="A24" s="10">
        <f>IF(B24&amp;""="","",ROW()-5)</f>
      </c>
      <c r="B24" s="8"/>
      <c r="C24" s="8"/>
      <c r="D24" s="11"/>
      <c r="E24" s="8"/>
      <c r="F24" s="8"/>
      <c r="G24" s="8"/>
      <c r="H24" s="8"/>
      <c r="I24" s="9"/>
      <c r="J24" s="10">
        <f>IF(B24&amp;""="","",IF(AND(D24="はい",G24="リンクを知っている全員"),"見られる人を絞る",IF(AND(D24="はい",OR(E24="個人のパソコン・USBメモリ",E24="個人のアカウント")),"名簿を会の置き場所へ",IF(E24="個人のパソコン・USBメモリ","会の置き場所へ移す",IF(AND(E24&lt;&gt;"紙",H24&amp;""=""),"控えを作る",IF(AND(E24="個人のアカウント",N(I24)&gt;0,N($C$3)&gt;0,N($C$3)-N(I24)&gt;=365),"1年以上開いていない","よい"))))))</f>
      </c>
    </row>
    <row r="25" ht="30" customHeight="1" spans="1:10" x14ac:dyDescent="0.25">
      <c r="A25" s="10">
        <f>IF(B25&amp;""="","",ROW()-5)</f>
      </c>
      <c r="B25" s="8"/>
      <c r="C25" s="8"/>
      <c r="D25" s="11"/>
      <c r="E25" s="8"/>
      <c r="F25" s="8"/>
      <c r="G25" s="8"/>
      <c r="H25" s="8"/>
      <c r="I25" s="9"/>
      <c r="J25" s="10">
        <f>IF(B25&amp;""="","",IF(AND(D25="はい",G25="リンクを知っている全員"),"見られる人を絞る",IF(AND(D25="はい",OR(E25="個人のパソコン・USBメモリ",E25="個人のアカウント")),"名簿を会の置き場所へ",IF(E25="個人のパソコン・USBメモリ","会の置き場所へ移す",IF(AND(E25&lt;&gt;"紙",H25&amp;""=""),"控えを作る",IF(AND(E25="個人のアカウント",N(I25)&gt;0,N($C$3)&gt;0,N($C$3)-N(I25)&gt;=365),"1年以上開いていない","よい"))))))</f>
      </c>
    </row>
    <row r="26" ht="30" customHeight="1" spans="1:10" x14ac:dyDescent="0.25">
      <c r="A26" s="10">
        <f>IF(B26&amp;""="","",ROW()-5)</f>
      </c>
      <c r="B26" s="8"/>
      <c r="C26" s="8"/>
      <c r="D26" s="11"/>
      <c r="E26" s="8"/>
      <c r="F26" s="8"/>
      <c r="G26" s="8"/>
      <c r="H26" s="8"/>
      <c r="I26" s="9"/>
      <c r="J26" s="10">
        <f>IF(B26&amp;""="","",IF(AND(D26="はい",G26="リンクを知っている全員"),"見られる人を絞る",IF(AND(D26="はい",OR(E26="個人のパソコン・USBメモリ",E26="個人のアカウント")),"名簿を会の置き場所へ",IF(E26="個人のパソコン・USBメモリ","会の置き場所へ移す",IF(AND(E26&lt;&gt;"紙",H26&amp;""=""),"控えを作る",IF(AND(E26="個人のアカウント",N(I26)&gt;0,N($C$3)&gt;0,N($C$3)-N(I26)&gt;=365),"1年以上開いていない","よい"))))))</f>
      </c>
    </row>
    <row r="27" ht="30" customHeight="1" spans="1:10" x14ac:dyDescent="0.25">
      <c r="A27" s="10">
        <f>IF(B27&amp;""="","",ROW()-5)</f>
      </c>
      <c r="B27" s="8"/>
      <c r="C27" s="8"/>
      <c r="D27" s="11"/>
      <c r="E27" s="8"/>
      <c r="F27" s="8"/>
      <c r="G27" s="8"/>
      <c r="H27" s="8"/>
      <c r="I27" s="9"/>
      <c r="J27" s="10">
        <f>IF(B27&amp;""="","",IF(AND(D27="はい",G27="リンクを知っている全員"),"見られる人を絞る",IF(AND(D27="はい",OR(E27="個人のパソコン・USBメモリ",E27="個人のアカウント")),"名簿を会の置き場所へ",IF(E27="個人のパソコン・USBメモリ","会の置き場所へ移す",IF(AND(E27&lt;&gt;"紙",H27&amp;""=""),"控えを作る",IF(AND(E27="個人のアカウント",N(I27)&gt;0,N($C$3)&gt;0,N($C$3)-N(I27)&gt;=365),"1年以上開いていない","よい"))))))</f>
      </c>
    </row>
    <row r="28" ht="30" customHeight="1" spans="1:10" x14ac:dyDescent="0.25">
      <c r="A28" s="10">
        <f>IF(B28&amp;""="","",ROW()-5)</f>
      </c>
      <c r="B28" s="8"/>
      <c r="C28" s="8"/>
      <c r="D28" s="11"/>
      <c r="E28" s="8"/>
      <c r="F28" s="8"/>
      <c r="G28" s="8"/>
      <c r="H28" s="8"/>
      <c r="I28" s="9"/>
      <c r="J28" s="10">
        <f>IF(B28&amp;""="","",IF(AND(D28="はい",G28="リンクを知っている全員"),"見られる人を絞る",IF(AND(D28="はい",OR(E28="個人のパソコン・USBメモリ",E28="個人のアカウント")),"名簿を会の置き場所へ",IF(E28="個人のパソコン・USBメモリ","会の置き場所へ移す",IF(AND(E28&lt;&gt;"紙",H28&amp;""=""),"控えを作る",IF(AND(E28="個人のアカウント",N(I28)&gt;0,N($C$3)&gt;0,N($C$3)-N(I28)&gt;=365),"1年以上開いていない","よい"))))))</f>
      </c>
    </row>
    <row r="29" ht="30" customHeight="1" spans="1:10" x14ac:dyDescent="0.25">
      <c r="A29" s="10">
        <f>IF(B29&amp;""="","",ROW()-5)</f>
      </c>
      <c r="B29" s="8"/>
      <c r="C29" s="8"/>
      <c r="D29" s="11"/>
      <c r="E29" s="8"/>
      <c r="F29" s="8"/>
      <c r="G29" s="8"/>
      <c r="H29" s="8"/>
      <c r="I29" s="9"/>
      <c r="J29" s="10">
        <f>IF(B29&amp;""="","",IF(AND(D29="はい",G29="リンクを知っている全員"),"見られる人を絞る",IF(AND(D29="はい",OR(E29="個人のパソコン・USBメモリ",E29="個人のアカウント")),"名簿を会の置き場所へ",IF(E29="個人のパソコン・USBメモリ","会の置き場所へ移す",IF(AND(E29&lt;&gt;"紙",H29&amp;""=""),"控えを作る",IF(AND(E29="個人のアカウント",N(I29)&gt;0,N($C$3)&gt;0,N($C$3)-N(I29)&gt;=365),"1年以上開いていない","よい"))))))</f>
      </c>
    </row>
    <row r="30" ht="30" customHeight="1" spans="1:10" x14ac:dyDescent="0.25">
      <c r="A30" s="10">
        <f>IF(B30&amp;""="","",ROW()-5)</f>
      </c>
      <c r="B30" s="8"/>
      <c r="C30" s="8"/>
      <c r="D30" s="11"/>
      <c r="E30" s="8"/>
      <c r="F30" s="8"/>
      <c r="G30" s="8"/>
      <c r="H30" s="8"/>
      <c r="I30" s="9"/>
      <c r="J30" s="10">
        <f>IF(B30&amp;""="","",IF(AND(D30="はい",G30="リンクを知っている全員"),"見られる人を絞る",IF(AND(D30="はい",OR(E30="個人のパソコン・USBメモリ",E30="個人のアカウント")),"名簿を会の置き場所へ",IF(E30="個人のパソコン・USBメモリ","会の置き場所へ移す",IF(AND(E30&lt;&gt;"紙",H30&amp;""=""),"控えを作る",IF(AND(E30="個人のアカウント",N(I30)&gt;0,N($C$3)&gt;0,N($C$3)-N(I30)&gt;=365),"1年以上開いていない","よい"))))))</f>
      </c>
    </row>
    <row r="31" ht="30" customHeight="1" spans="1:10" x14ac:dyDescent="0.25">
      <c r="A31" s="10">
        <f>IF(B31&amp;""="","",ROW()-5)</f>
      </c>
      <c r="B31" s="8"/>
      <c r="C31" s="8"/>
      <c r="D31" s="11"/>
      <c r="E31" s="8"/>
      <c r="F31" s="8"/>
      <c r="G31" s="8"/>
      <c r="H31" s="8"/>
      <c r="I31" s="9"/>
      <c r="J31" s="10">
        <f>IF(B31&amp;""="","",IF(AND(D31="はい",G31="リンクを知っている全員"),"見られる人を絞る",IF(AND(D31="はい",OR(E31="個人のパソコン・USBメモリ",E31="個人のアカウント")),"名簿を会の置き場所へ",IF(E31="個人のパソコン・USBメモリ","会の置き場所へ移す",IF(AND(E31&lt;&gt;"紙",H31&amp;""=""),"控えを作る",IF(AND(E31="個人のアカウント",N(I31)&gt;0,N($C$3)&gt;0,N($C$3)-N(I31)&gt;=365),"1年以上開いていない","よい"))))))</f>
      </c>
    </row>
    <row r="32" ht="30" customHeight="1" spans="1:10" x14ac:dyDescent="0.25">
      <c r="A32" s="10">
        <f>IF(B32&amp;""="","",ROW()-5)</f>
      </c>
      <c r="B32" s="8"/>
      <c r="C32" s="8"/>
      <c r="D32" s="11"/>
      <c r="E32" s="8"/>
      <c r="F32" s="8"/>
      <c r="G32" s="8"/>
      <c r="H32" s="8"/>
      <c r="I32" s="9"/>
      <c r="J32" s="10">
        <f>IF(B32&amp;""="","",IF(AND(D32="はい",G32="リンクを知っている全員"),"見られる人を絞る",IF(AND(D32="はい",OR(E32="個人のパソコン・USBメモリ",E32="個人のアカウント")),"名簿を会の置き場所へ",IF(E32="個人のパソコン・USBメモリ","会の置き場所へ移す",IF(AND(E32&lt;&gt;"紙",H32&amp;""=""),"控えを作る",IF(AND(E32="個人のアカウント",N(I32)&gt;0,N($C$3)&gt;0,N($C$3)-N(I32)&gt;=365),"1年以上開いていない","よい"))))))</f>
      </c>
    </row>
    <row r="33" ht="30" customHeight="1" spans="1:10" x14ac:dyDescent="0.25">
      <c r="A33" s="10">
        <f>IF(B33&amp;""="","",ROW()-5)</f>
      </c>
      <c r="B33" s="8"/>
      <c r="C33" s="8"/>
      <c r="D33" s="11"/>
      <c r="E33" s="8"/>
      <c r="F33" s="8"/>
      <c r="G33" s="8"/>
      <c r="H33" s="8"/>
      <c r="I33" s="9"/>
      <c r="J33" s="10">
        <f>IF(B33&amp;""="","",IF(AND(D33="はい",G33="リンクを知っている全員"),"見られる人を絞る",IF(AND(D33="はい",OR(E33="個人のパソコン・USBメモリ",E33="個人のアカウント")),"名簿を会の置き場所へ",IF(E33="個人のパソコン・USBメモリ","会の置き場所へ移す",IF(AND(E33&lt;&gt;"紙",H33&amp;""=""),"控えを作る",IF(AND(E33="個人のアカウント",N(I33)&gt;0,N($C$3)&gt;0,N($C$3)-N(I33)&gt;=365),"1年以上開いていない","よい"))))))</f>
      </c>
    </row>
    <row r="34" ht="30" customHeight="1" spans="1:10" x14ac:dyDescent="0.25">
      <c r="A34" s="10">
        <f>IF(B34&amp;""="","",ROW()-5)</f>
      </c>
      <c r="B34" s="8"/>
      <c r="C34" s="8"/>
      <c r="D34" s="11"/>
      <c r="E34" s="8"/>
      <c r="F34" s="8"/>
      <c r="G34" s="8"/>
      <c r="H34" s="8"/>
      <c r="I34" s="9"/>
      <c r="J34" s="10">
        <f>IF(B34&amp;""="","",IF(AND(D34="はい",G34="リンクを知っている全員"),"見られる人を絞る",IF(AND(D34="はい",OR(E34="個人のパソコン・USBメモリ",E34="個人のアカウント")),"名簿を会の置き場所へ",IF(E34="個人のパソコン・USBメモリ","会の置き場所へ移す",IF(AND(E34&lt;&gt;"紙",H34&amp;""=""),"控えを作る",IF(AND(E34="個人のアカウント",N(I34)&gt;0,N($C$3)&gt;0,N($C$3)-N(I34)&gt;=365),"1年以上開いていない","よい"))))))</f>
      </c>
    </row>
    <row r="35" ht="30" customHeight="1" spans="1:10" x14ac:dyDescent="0.25">
      <c r="A35" s="10">
        <f>IF(B35&amp;""="","",ROW()-5)</f>
      </c>
      <c r="B35" s="8"/>
      <c r="C35" s="8"/>
      <c r="D35" s="11"/>
      <c r="E35" s="8"/>
      <c r="F35" s="8"/>
      <c r="G35" s="8"/>
      <c r="H35" s="8"/>
      <c r="I35" s="9"/>
      <c r="J35" s="10">
        <f>IF(B35&amp;""="","",IF(AND(D35="はい",G35="リンクを知っている全員"),"見られる人を絞る",IF(AND(D35="はい",OR(E35="個人のパソコン・USBメモリ",E35="個人のアカウント")),"名簿を会の置き場所へ",IF(E35="個人のパソコン・USBメモリ","会の置き場所へ移す",IF(AND(E35&lt;&gt;"紙",H35&amp;""=""),"控えを作る",IF(AND(E35="個人のアカウント",N(I35)&gt;0,N($C$3)&gt;0,N($C$3)-N(I35)&gt;=365),"1年以上開いていない","よい"))))))</f>
      </c>
    </row>
    <row r="36" ht="30" customHeight="1" spans="1:10" x14ac:dyDescent="0.25">
      <c r="A36" s="10">
        <f>IF(B36&amp;""="","",ROW()-5)</f>
      </c>
      <c r="B36" s="8"/>
      <c r="C36" s="8"/>
      <c r="D36" s="11"/>
      <c r="E36" s="8"/>
      <c r="F36" s="8"/>
      <c r="G36" s="8"/>
      <c r="H36" s="8"/>
      <c r="I36" s="9"/>
      <c r="J36" s="10">
        <f>IF(B36&amp;""="","",IF(AND(D36="はい",G36="リンクを知っている全員"),"見られる人を絞る",IF(AND(D36="はい",OR(E36="個人のパソコン・USBメモリ",E36="個人のアカウント")),"名簿を会の置き場所へ",IF(E36="個人のパソコン・USBメモリ","会の置き場所へ移す",IF(AND(E36&lt;&gt;"紙",H36&amp;""=""),"控えを作る",IF(AND(E36="個人のアカウント",N(I36)&gt;0,N($C$3)&gt;0,N($C$3)-N(I36)&gt;=365),"1年以上開いていない","よい"))))))</f>
      </c>
    </row>
    <row r="37" ht="30" customHeight="1" spans="1:10" x14ac:dyDescent="0.25">
      <c r="A37" s="10">
        <f>IF(B37&amp;""="","",ROW()-5)</f>
      </c>
      <c r="B37" s="8"/>
      <c r="C37" s="8"/>
      <c r="D37" s="11"/>
      <c r="E37" s="8"/>
      <c r="F37" s="8"/>
      <c r="G37" s="8"/>
      <c r="H37" s="8"/>
      <c r="I37" s="9"/>
      <c r="J37" s="10">
        <f>IF(B37&amp;""="","",IF(AND(D37="はい",G37="リンクを知っている全員"),"見られる人を絞る",IF(AND(D37="はい",OR(E37="個人のパソコン・USBメモリ",E37="個人のアカウント")),"名簿を会の置き場所へ",IF(E37="個人のパソコン・USBメモリ","会の置き場所へ移す",IF(AND(E37&lt;&gt;"紙",H37&amp;""=""),"控えを作る",IF(AND(E37="個人のアカウント",N(I37)&gt;0,N($C$3)&gt;0,N($C$3)-N(I37)&gt;=365),"1年以上開いていない","よい"))))))</f>
      </c>
    </row>
    <row r="38" ht="30" customHeight="1" spans="1:10" x14ac:dyDescent="0.25">
      <c r="A38" s="10">
        <f>IF(B38&amp;""="","",ROW()-5)</f>
      </c>
      <c r="B38" s="8"/>
      <c r="C38" s="8"/>
      <c r="D38" s="11"/>
      <c r="E38" s="8"/>
      <c r="F38" s="8"/>
      <c r="G38" s="8"/>
      <c r="H38" s="8"/>
      <c r="I38" s="9"/>
      <c r="J38" s="10">
        <f>IF(B38&amp;""="","",IF(AND(D38="はい",G38="リンクを知っている全員"),"見られる人を絞る",IF(AND(D38="はい",OR(E38="個人のパソコン・USBメモリ",E38="個人のアカウント")),"名簿を会の置き場所へ",IF(E38="個人のパソコン・USBメモリ","会の置き場所へ移す",IF(AND(E38&lt;&gt;"紙",H38&amp;""=""),"控えを作る",IF(AND(E38="個人のアカウント",N(I38)&gt;0,N($C$3)&gt;0,N($C$3)-N(I38)&gt;=365),"1年以上開いていない","よい"))))))</f>
      </c>
    </row>
    <row r="39" ht="30" customHeight="1" spans="1:10" x14ac:dyDescent="0.25">
      <c r="A39" s="10">
        <f>IF(B39&amp;""="","",ROW()-5)</f>
      </c>
      <c r="B39" s="8"/>
      <c r="C39" s="8"/>
      <c r="D39" s="11"/>
      <c r="E39" s="8"/>
      <c r="F39" s="8"/>
      <c r="G39" s="8"/>
      <c r="H39" s="8"/>
      <c r="I39" s="9"/>
      <c r="J39" s="10">
        <f>IF(B39&amp;""="","",IF(AND(D39="はい",G39="リンクを知っている全員"),"見られる人を絞る",IF(AND(D39="はい",OR(E39="個人のパソコン・USBメモリ",E39="個人のアカウント")),"名簿を会の置き場所へ",IF(E39="個人のパソコン・USBメモリ","会の置き場所へ移す",IF(AND(E39&lt;&gt;"紙",H39&amp;""=""),"控えを作る",IF(AND(E39="個人のアカウント",N(I39)&gt;0,N($C$3)&gt;0,N($C$3)-N(I39)&gt;=365),"1年以上開いていない","よい"))))))</f>
      </c>
    </row>
    <row r="40" ht="30" customHeight="1" spans="1:10" x14ac:dyDescent="0.25">
      <c r="A40" s="10">
        <f>IF(B40&amp;""="","",ROW()-5)</f>
      </c>
      <c r="B40" s="8"/>
      <c r="C40" s="8"/>
      <c r="D40" s="11"/>
      <c r="E40" s="8"/>
      <c r="F40" s="8"/>
      <c r="G40" s="8"/>
      <c r="H40" s="8"/>
      <c r="I40" s="9"/>
      <c r="J40" s="10">
        <f>IF(B40&amp;""="","",IF(AND(D40="はい",G40="リンクを知っている全員"),"見られる人を絞る",IF(AND(D40="はい",OR(E40="個人のパソコン・USBメモリ",E40="個人のアカウント")),"名簿を会の置き場所へ",IF(E40="個人のパソコン・USBメモリ","会の置き場所へ移す",IF(AND(E40&lt;&gt;"紙",H40&amp;""=""),"控えを作る",IF(AND(E40="個人のアカウント",N(I40)&gt;0,N($C$3)&gt;0,N($C$3)-N(I40)&gt;=365),"1年以上開いていない","よい"))))))</f>
      </c>
    </row>
    <row r="41" ht="30" customHeight="1" spans="1:10" x14ac:dyDescent="0.25">
      <c r="A41" s="10">
        <f>IF(B41&amp;""="","",ROW()-5)</f>
      </c>
      <c r="B41" s="8"/>
      <c r="C41" s="8"/>
      <c r="D41" s="11"/>
      <c r="E41" s="8"/>
      <c r="F41" s="8"/>
      <c r="G41" s="8"/>
      <c r="H41" s="8"/>
      <c r="I41" s="9"/>
      <c r="J41" s="10">
        <f>IF(B41&amp;""="","",IF(AND(D41="はい",G41="リンクを知っている全員"),"見られる人を絞る",IF(AND(D41="はい",OR(E41="個人のパソコン・USBメモリ",E41="個人のアカウント")),"名簿を会の置き場所へ",IF(E41="個人のパソコン・USBメモリ","会の置き場所へ移す",IF(AND(E41&lt;&gt;"紙",H41&amp;""=""),"控えを作る",IF(AND(E41="個人のアカウント",N(I41)&gt;0,N($C$3)&gt;0,N($C$3)-N(I41)&gt;=365),"1年以上開いていない","よい"))))))</f>
      </c>
    </row>
    <row r="42" ht="30" customHeight="1" spans="1:10" x14ac:dyDescent="0.25">
      <c r="A42" s="10">
        <f>IF(B42&amp;""="","",ROW()-5)</f>
      </c>
      <c r="B42" s="8"/>
      <c r="C42" s="8"/>
      <c r="D42" s="11"/>
      <c r="E42" s="8"/>
      <c r="F42" s="8"/>
      <c r="G42" s="8"/>
      <c r="H42" s="8"/>
      <c r="I42" s="9"/>
      <c r="J42" s="10">
        <f>IF(B42&amp;""="","",IF(AND(D42="はい",G42="リンクを知っている全員"),"見られる人を絞る",IF(AND(D42="はい",OR(E42="個人のパソコン・USBメモリ",E42="個人のアカウント")),"名簿を会の置き場所へ",IF(E42="個人のパソコン・USBメモリ","会の置き場所へ移す",IF(AND(E42&lt;&gt;"紙",H42&amp;""=""),"控えを作る",IF(AND(E42="個人のアカウント",N(I42)&gt;0,N($C$3)&gt;0,N($C$3)-N(I42)&gt;=365),"1年以上開いていない","よい"))))))</f>
      </c>
    </row>
    <row r="43" ht="30" customHeight="1" spans="1:10" x14ac:dyDescent="0.25">
      <c r="A43" s="10">
        <f>IF(B43&amp;""="","",ROW()-5)</f>
      </c>
      <c r="B43" s="8"/>
      <c r="C43" s="8"/>
      <c r="D43" s="11"/>
      <c r="E43" s="8"/>
      <c r="F43" s="8"/>
      <c r="G43" s="8"/>
      <c r="H43" s="8"/>
      <c r="I43" s="9"/>
      <c r="J43" s="10">
        <f>IF(B43&amp;""="","",IF(AND(D43="はい",G43="リンクを知っている全員"),"見られる人を絞る",IF(AND(D43="はい",OR(E43="個人のパソコン・USBメモリ",E43="個人のアカウント")),"名簿を会の置き場所へ",IF(E43="個人のパソコン・USBメモリ","会の置き場所へ移す",IF(AND(E43&lt;&gt;"紙",H43&amp;""=""),"控えを作る",IF(AND(E43="個人のアカウント",N(I43)&gt;0,N($C$3)&gt;0,N($C$3)-N(I43)&gt;=365),"1年以上開いていない","よい"))))))</f>
      </c>
    </row>
    <row r="44" ht="30" customHeight="1" spans="1:10" x14ac:dyDescent="0.25">
      <c r="A44" s="10">
        <f>IF(B44&amp;""="","",ROW()-5)</f>
      </c>
      <c r="B44" s="8"/>
      <c r="C44" s="8"/>
      <c r="D44" s="11"/>
      <c r="E44" s="8"/>
      <c r="F44" s="8"/>
      <c r="G44" s="8"/>
      <c r="H44" s="8"/>
      <c r="I44" s="9"/>
      <c r="J44" s="10">
        <f>IF(B44&amp;""="","",IF(AND(D44="はい",G44="リンクを知っている全員"),"見られる人を絞る",IF(AND(D44="はい",OR(E44="個人のパソコン・USBメモリ",E44="個人のアカウント")),"名簿を会の置き場所へ",IF(E44="個人のパソコン・USBメモリ","会の置き場所へ移す",IF(AND(E44&lt;&gt;"紙",H44&amp;""=""),"控えを作る",IF(AND(E44="個人のアカウント",N(I44)&gt;0,N($C$3)&gt;0,N($C$3)-N(I44)&gt;=365),"1年以上開いていない","よい"))))))</f>
      </c>
    </row>
    <row r="45" ht="30" customHeight="1" spans="1:10" x14ac:dyDescent="0.25">
      <c r="A45" s="10">
        <f>IF(B45&amp;""="","",ROW()-5)</f>
      </c>
      <c r="B45" s="8"/>
      <c r="C45" s="8"/>
      <c r="D45" s="11"/>
      <c r="E45" s="8"/>
      <c r="F45" s="8"/>
      <c r="G45" s="8"/>
      <c r="H45" s="8"/>
      <c r="I45" s="9"/>
      <c r="J45" s="10">
        <f>IF(B45&amp;""="","",IF(AND(D45="はい",G45="リンクを知っている全員"),"見られる人を絞る",IF(AND(D45="はい",OR(E45="個人のパソコン・USBメモリ",E45="個人のアカウント")),"名簿を会の置き場所へ",IF(E45="個人のパソコン・USBメモリ","会の置き場所へ移す",IF(AND(E45&lt;&gt;"紙",H45&amp;""=""),"控えを作る",IF(AND(E45="個人のアカウント",N(I45)&gt;0,N($C$3)&gt;0,N($C$3)-N(I45)&gt;=365),"1年以上開いていない","よい"))))))</f>
      </c>
    </row>
    <row r="47" ht="36" customHeight="1" spans="1:10" x14ac:dyDescent="0.25">
      <c r="A47" s="14" t="s">
        <v>43</v>
      </c>
      <c r="B47" s="14"/>
      <c r="C47" s="14"/>
      <c r="D47" s="14"/>
      <c r="E47" s="14"/>
      <c r="F47" s="14"/>
      <c r="G47" s="14"/>
      <c r="H47" s="14"/>
      <c r="I47" s="14"/>
      <c r="J47" s="14"/>
    </row>
  </sheetData>
  <sheetProtection sheet="1" formatColumns="0" formatRows="0"/>
  <mergeCells count="5">
    <mergeCell ref="A1:J1"/>
    <mergeCell ref="A2:B2"/>
    <mergeCell ref="C2:E2"/>
    <mergeCell ref="A3:B3"/>
    <mergeCell ref="A47:J47"/>
  </mergeCells>
  <conditionalFormatting sqref="J6:J45">
    <cfRule type="expression" dxfId="0" priority="1">
      <formula>AND(J6&lt;&gt;"",J6&lt;&gt;"よい")</formula>
    </cfRule>
  </conditionalFormatting>
  <dataValidations count="11">
    <dataValidation type="list" allowBlank="1" showErrorMessage="1" errorTitle="種類" error="「名簿」「議事録・総会資料」「規約・細則」「会計」「写真」「案内・回覧」「その他」から選んでください" sqref="C10:C45">
      <formula1>"名簿,議事録・総会資料,規約・細則,会計,写真,案内・回覧,その他"</formula1>
    </dataValidation>
    <dataValidation type="date" operator="greaterThan" allowBlank="1" showErrorMessage="1" errorTitle="見直した日" error="日付を 2026/10/20 の形で入れてください" sqref="C3">
      <formula1>36526</formula1>
    </dataValidation>
    <dataValidation type="list" allowBlank="1" showErrorMessage="1" errorTitle="種類" error="「名簿」「議事録・総会資料」「規約・細則」「会計」「写真」「案内・回覧」「その他」から選んでください" sqref="C6:C45">
      <formula1>"名簿,議事録・総会資料,規約・細則,会計,写真,案内・回覧,その他"</formula1>
    </dataValidation>
    <dataValidation type="list" allowBlank="1" showErrorMessage="1" errorTitle="住所・電話番号が入っているか" error="「はい」「いいえ」から選んでください" sqref="D10:D45">
      <formula1>"はい,いいえ"</formula1>
    </dataValidation>
    <dataValidation type="list" allowBlank="1" showErrorMessage="1" errorTitle="住所・電話番号が入っているか" error="「はい」「いいえ」から選んでください" sqref="D6:D45">
      <formula1>"はい,いいえ"</formula1>
    </dataValidation>
    <dataValidation type="list" allowBlank="1" showErrorMessage="1" errorTitle="置き場所" error="「紙」「個人のパソコン・USBメモリ」「個人のアカウント」「会のアカウント」「自治会向けのサービス」から選んでください" sqref="E10:E45">
      <formula1>"紙,個人のパソコン・USBメモリ,個人のアカウント,会のアカウント,自治会向けのサービス"</formula1>
    </dataValidation>
    <dataValidation type="list" allowBlank="1" showErrorMessage="1" errorTitle="置き場所" error="「紙」「個人のパソコン・USBメモリ」「個人のアカウント」「会のアカウント」「自治会向けのサービス」から選んでください" sqref="E6:E45">
      <formula1>"紙,個人のパソコン・USBメモリ,個人のアカウント,会のアカウント,自治会向けのサービス"</formula1>
    </dataValidation>
    <dataValidation type="list" allowBlank="1" showErrorMessage="1" errorTitle="見られる人" error="「持ち主だけ」「役員だけ」「班長まで」「会員全員」「リンクを知っている全員」から選んでください" sqref="G10:G45">
      <formula1>"持ち主だけ,役員だけ,班長まで,会員全員,リンクを知っている全員"</formula1>
    </dataValidation>
    <dataValidation type="list" allowBlank="1" showErrorMessage="1" errorTitle="見られる人" error="「持ち主だけ」「役員だけ」「班長まで」「会員全員」「リンクを知っている全員」から選んでください" sqref="G6:G45">
      <formula1>"持ち主だけ,役員だけ,班長まで,会員全員,リンクを知っている全員"</formula1>
    </dataValidation>
    <dataValidation type="date" operator="greaterThan" allowBlank="1" showErrorMessage="1" errorTitle="最後に開いた日" error="日付を 2026/10/20 の形で入れてください" sqref="I10:I45">
      <formula1>36526</formula1>
    </dataValidation>
    <dataValidation type="date" operator="greaterThan" allowBlank="1" showErrorMessage="1" errorTitle="最後に開いた日" error="日付を 2026/10/20 の形で入れてください" sqref="I6:I45">
      <formula1>36526</formula1>
    </dataValidation>
  </dataValidations>
  <pageMargins left="0.5" right="0.5" top="0.6" bottom="0.6" header="0.2" footer="0.2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使い方</vt:lpstr>
      <vt:lpstr>データの台帳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2026-10-24T11:19:56Z</dcterms:created>
  <dcterms:modified xsi:type="dcterms:W3CDTF">2026-10-24T11:19:56Z</dcterms:modified>
</cp:coreProperties>
</file>