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入力" state="visible" r:id="rId5"/>
    <sheet sheetId="3" name="様式（印刷用）" state="visible" r:id="rId6"/>
    <sheet sheetId="4" name="受付簿" state="visible" r:id="rId7"/>
  </sheets>
  <definedNames>
    <definedName name="_xlnm.Print_Area" localSheetId="0">'使い方'!$A$1:$C$14</definedName>
    <definedName name="_xlnm.Print_Area" localSheetId="1">'入力'!$A$1:$B$23</definedName>
    <definedName name="_xlnm.Print_Area" localSheetId="2">'様式（印刷用）'!$A$1:$D$26</definedName>
    <definedName name="_xlnm.Print_Area" localSheetId="3">'受付簿'!$A$1:$P$208</definedName>
    <definedName name="_xlnm.Print_Titles" localSheetId="3">'受付簿'!$5:$5</definedName>
  </definedNames>
  <calcPr calcId="171027" fullCalcOnLoad="1"/>
</workbook>
</file>

<file path=xl/sharedStrings.xml><?xml version="1.0" encoding="utf-8"?>
<sst xmlns="http://schemas.openxmlformats.org/spreadsheetml/2006/main" count="114" uniqueCount="101">
  <si>
    <t>委任状・書面表決書と受付簿の使い方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</si>
  <si>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</si>
  <si>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</si>
  <si>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</si>
  <si>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</si>
  <si>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</si>
  <si>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規約の「欠席する会員」の条文を開き、委任状と書面表決書のどちらを使えるか確かめる</t>
  </si>
  <si>
    <t>（規約）</t>
  </si>
  <si>
    <t>自治会名・総会の日・締切・出し先・議案を入れる</t>
  </si>
  <si>
    <t>入力 B3〜B9、A16:B21</t>
  </si>
  <si>
    <t>代理人が空欄のとき・締切の後に届いたときの扱いを、役員会で決めて選ぶ</t>
  </si>
  <si>
    <t>入力 B10・B11</t>
  </si>
  <si>
    <t>様式を印刷し、議案書と一緒に配る</t>
  </si>
  <si>
    <t>様式（印刷用）</t>
  </si>
  <si>
    <t>届いた紙を 1 枚 1 行で書く。当日来た人の行には「来た」を選ぶ</t>
  </si>
  <si>
    <t>受付簿 B〜F 列・J 列</t>
  </si>
  <si>
    <t>「数える紙」と右の表の枚数を、総会の前日に司会へ渡す</t>
  </si>
  <si>
    <t>受付簿 K 列・O〜P 列</t>
  </si>
  <si>
    <t>何人として数えるか、可決に要る数は、規約で決まります。この表は紙を分けるところまでです。</t>
  </si>
  <si>
    <t>保存の年数は例です。自治会の委任状を何年残すかを決めた法律は見当たりません。細則で決めてください。</t>
  </si>
  <si>
    <t>自治会名</t>
  </si>
  <si>
    <t>○○自治会</t>
  </si>
  <si>
    <t>総会の名前</t>
  </si>
  <si>
    <t>2027年度 通常総会</t>
  </si>
  <si>
    <t>総会の日</t>
  </si>
  <si>
    <t>会長の名前</t>
  </si>
  <si>
    <t>○○ ○○</t>
  </si>
  <si>
    <t>締切の日</t>
  </si>
  <si>
    <t>出し先</t>
  </si>
  <si>
    <t>各班の班長</t>
  </si>
  <si>
    <t>会場</t>
  </si>
  <si>
    <t>○○自治会集会所</t>
  </si>
  <si>
    <t>代理人の欄が空欄のとき</t>
  </si>
  <si>
    <t>議長に委任する</t>
  </si>
  <si>
    <t>締切の後に届いた紙</t>
  </si>
  <si>
    <t>数えない</t>
  </si>
  <si>
    <t>保存の年数</t>
  </si>
  <si>
    <t>総会の年度</t>
  </si>
  <si>
    <t>捨てられる年度</t>
  </si>
  <si>
    <t>議案</t>
  </si>
  <si>
    <t>議案の名前</t>
  </si>
  <si>
    <t>第1号議案</t>
  </si>
  <si>
    <t>2026年度 事業報告</t>
  </si>
  <si>
    <t>第2号議案</t>
  </si>
  <si>
    <t>2026年度 決算報告</t>
  </si>
  <si>
    <t>第3号議案</t>
  </si>
  <si>
    <t>2026年度 監査報告</t>
  </si>
  <si>
    <t>第4号議案</t>
  </si>
  <si>
    <t>2027年度 事業計画（案）</t>
  </si>
  <si>
    <t>第5号議案</t>
  </si>
  <si>
    <t>2027年度 予算（案）</t>
  </si>
  <si>
    <t>第6号議案</t>
  </si>
  <si>
    <t>2027年度 役員の選任（案）</t>
  </si>
  <si>
    <t>保存の年数は、総会の年度が終わった翌日から数えます。3年は西条市の文書保存規程（作成例）の「上記の含まれない書類」の年数を、私たちが当てはめた例です。</t>
  </si>
  <si>
    <t>A 委任状</t>
  </si>
  <si>
    <t>総会の議案の議決について、次の会員を代理人と定め、委任します。</t>
  </si>
  <si>
    <t>代理人　＿＿班　名前＿＿＿＿＿＿＿＿</t>
  </si>
  <si>
    <t>B 書面表決書</t>
  </si>
  <si>
    <t>各議案について、次のとおり表決します。賛成か反対のどちらかに○を付けます。</t>
  </si>
  <si>
    <t>当日出席されたときは、この用紙は使いません。</t>
  </si>
  <si>
    <t>＿＿＿＿年＿＿月＿＿日　＿＿班　名前＿＿＿＿＿＿＿＿　印</t>
  </si>
  <si>
    <t>1枚1行で書きます。同じ人から2枚届いたら、2行に書きます。</t>
  </si>
  <si>
    <t>No</t>
  </si>
  <si>
    <t>届いた日</t>
  </si>
  <si>
    <t>班</t>
  </si>
  <si>
    <t>名前</t>
  </si>
  <si>
    <t>紙の種類</t>
  </si>
  <si>
    <t>代理人の名前</t>
  </si>
  <si>
    <t>代理人の扱い</t>
  </si>
  <si>
    <t>締切</t>
  </si>
  <si>
    <t>この代理人の枚数</t>
  </si>
  <si>
    <t>当日の出席</t>
  </si>
  <si>
    <t>数える紙</t>
  </si>
  <si>
    <t>封筒の番号</t>
  </si>
  <si>
    <t>備考</t>
  </si>
  <si>
    <t>項目</t>
  </si>
  <si>
    <t>枚数</t>
  </si>
  <si>
    <t>会員12</t>
  </si>
  <si>
    <t>委任状</t>
  </si>
  <si>
    <t>会員01</t>
  </si>
  <si>
    <t>届いた紙</t>
  </si>
  <si>
    <t>会員13</t>
  </si>
  <si>
    <t>数える委任状</t>
  </si>
  <si>
    <t>会員14</t>
  </si>
  <si>
    <t>数える書面表決書</t>
  </si>
  <si>
    <t>会員15</t>
  </si>
  <si>
    <t>会員05</t>
  </si>
  <si>
    <t>使わない紙</t>
  </si>
  <si>
    <t>会員16</t>
  </si>
  <si>
    <t>確かめる紙</t>
  </si>
  <si>
    <t>会員17</t>
  </si>
  <si>
    <t>議長に委任された紙</t>
  </si>
  <si>
    <t>会員08</t>
  </si>
  <si>
    <t>来た</t>
  </si>
  <si>
    <t>会員18</t>
  </si>
  <si>
    <t>書面表決書</t>
  </si>
  <si>
    <t>会員19</t>
  </si>
  <si>
    <t>会員20</t>
  </si>
  <si>
    <t>会員21</t>
  </si>
  <si>
    <t>何人として数えるかは、規約で決まります。数え方は定足数の記事と集計表で確かめてください。</t>
  </si>
  <si>
    <t>同じ人の紙が2行あるときや、委任状を出した人が当日来たときの扱いは、規約と役員会で決めておきます。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</si>
</sst>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yyyy&quot;年&quot;m&quot;月&quot;d&quot;日&quot;"/>
    <numFmt numFmtId="165" formatCode="0&quot;年&quot;"/>
    <numFmt numFmtId="166" formatCode="0&quot;年度&quot;"/>
    <numFmt numFmtId="167" formatCode="0&quot;年度の総会の後&quot;"/>
    <numFmt numFmtId="168" formatCode="yyyy/m/d"/>
    <numFmt numFmtId="169" formatCode="0&quot;枚&quot;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  <sz val="14"/>
    </font>
    <font>
      <sz val="12"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/>
      <protection locked="0"/>
    </xf>
    <xf numFmtId="164" fontId="0" fillId="2" borderId="2" xfId="0" applyNumberFormat="1" applyFill="1" applyBorder="1" applyAlignment="1" applyProtection="1">
      <alignment horizontal="left" vertical="center"/>
      <protection locked="0"/>
    </xf>
    <xf numFmtId="165" fontId="0" fillId="2" borderId="2" xfId="0" applyNumberFormat="1" applyFill="1" applyBorder="1" applyAlignment="1" applyProtection="1">
      <alignment horizontal="left" vertical="center"/>
      <protection locked="0"/>
    </xf>
    <xf numFmtId="166" fontId="0" fillId="0" borderId="1" xfId="0" applyNumberFormat="1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 shrinkToFit="1"/>
      <protection locked="0"/>
    </xf>
    <xf numFmtId="0" fontId="0" fillId="0" borderId="1" xfId="0" applyBorder="1" applyAlignment="1">
      <alignment vertical="center" shrinkToFit="1"/>
    </xf>
    <xf numFmtId="0" fontId="0" fillId="2" borderId="2" xfId="0" applyFill="1" applyBorder="1" applyAlignment="1" applyProtection="1">
      <alignment vertical="center" wrapText="1"/>
      <protection locked="0"/>
    </xf>
    <xf numFmtId="169" fontId="0" fillId="0" borderId="1" xfId="0" applyNumberFormat="1" applyBorder="1" applyAlignment="1">
      <alignment horizontal="right" vertical="center"/>
    </xf>
    <xf numFmtId="167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C14"/>
  <sheetFormatPr defaultRowHeight="15" outlineLevelRow="0" outlineLevelCol="0" x14ac:dyDescent="55"/>
  <cols>
    <col min="1" max="1" width="6" customWidth="1"/>
    <col min="2" max="2" width="54" customWidth="1"/>
    <col min="3" max="3" width="28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3" x14ac:dyDescent="0.25">
      <c r="A5" s="2" t="s">
        <v>3</v>
      </c>
      <c r="B5" s="2" t="s">
        <v>4</v>
      </c>
      <c r="C5" s="2" t="s">
        <v>5</v>
      </c>
    </row>
    <row r="6" ht="36" customHeight="1" spans="1:3" x14ac:dyDescent="0.25">
      <c r="A6" s="3">
        <v>1</v>
      </c>
      <c r="B6" s="4" t="s">
        <v>6</v>
      </c>
      <c r="C6" s="4" t="s">
        <v>7</v>
      </c>
    </row>
    <row r="7" ht="36" customHeight="1" spans="1:3" x14ac:dyDescent="0.25">
      <c r="A7" s="3">
        <v>2</v>
      </c>
      <c r="B7" s="4" t="s">
        <v>8</v>
      </c>
      <c r="C7" s="4" t="s">
        <v>9</v>
      </c>
    </row>
    <row r="8" ht="36" customHeight="1" spans="1:3" x14ac:dyDescent="0.25">
      <c r="A8" s="3">
        <v>3</v>
      </c>
      <c r="B8" s="4" t="s">
        <v>10</v>
      </c>
      <c r="C8" s="4" t="s">
        <v>11</v>
      </c>
    </row>
    <row r="9" ht="36" customHeight="1" spans="1:3" x14ac:dyDescent="0.25">
      <c r="A9" s="3">
        <v>4</v>
      </c>
      <c r="B9" s="4" t="s">
        <v>12</v>
      </c>
      <c r="C9" s="4" t="s">
        <v>13</v>
      </c>
    </row>
    <row r="10" ht="36" customHeight="1" spans="1:3" x14ac:dyDescent="0.25">
      <c r="A10" s="3">
        <v>5</v>
      </c>
      <c r="B10" s="4" t="s">
        <v>14</v>
      </c>
      <c r="C10" s="4" t="s">
        <v>15</v>
      </c>
    </row>
    <row r="11" ht="36" customHeight="1" spans="1:3" x14ac:dyDescent="0.25">
      <c r="A11" s="3">
        <v>6</v>
      </c>
      <c r="B11" s="4" t="s">
        <v>16</v>
      </c>
      <c r="C11" s="4" t="s">
        <v>17</v>
      </c>
    </row>
    <row r="13" ht="20" customHeight="1" spans="1:3" x14ac:dyDescent="0.25">
      <c r="A13" s="5" t="s">
        <v>18</v>
      </c>
      <c r="B13" s="5"/>
      <c r="C13" s="5"/>
    </row>
    <row r="14" ht="20" customHeight="1" spans="1:3" x14ac:dyDescent="0.25">
      <c r="A14" s="5" t="s">
        <v>19</v>
      </c>
      <c r="B14" s="5"/>
      <c r="C14" s="5"/>
    </row>
  </sheetData>
  <sheetProtection sheet="1" formatColumns="0"/>
  <mergeCells count="2">
    <mergeCell ref="A13:C13"/>
    <mergeCell ref="A14:C14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B23"/>
  <sheetFormatPr defaultRowHeight="15" outlineLevelRow="0" outlineLevelCol="0" x14ac:dyDescent="55"/>
  <cols>
    <col min="1" max="1" width="26" customWidth="1"/>
    <col min="2" max="2" width="44" customWidth="1"/>
  </cols>
  <sheetData>
    <row r="1" ht="26" customHeight="1" spans="1:1" x14ac:dyDescent="0.25">
      <c r="A1" s="1">
        <f>IF(B3="","総会の情報",B3&amp;" 総会の情報")</f>
      </c>
    </row>
    <row r="3" ht="20" customHeight="1" spans="1:2" x14ac:dyDescent="0.25">
      <c r="A3" s="6" t="s">
        <v>20</v>
      </c>
      <c r="B3" s="7" t="s">
        <v>21</v>
      </c>
    </row>
    <row r="4" ht="20" customHeight="1" spans="1:2" x14ac:dyDescent="0.25">
      <c r="A4" s="6" t="s">
        <v>22</v>
      </c>
      <c r="B4" s="7" t="s">
        <v>23</v>
      </c>
    </row>
    <row r="5" ht="20" customHeight="1" spans="1:2" x14ac:dyDescent="0.25">
      <c r="A5" s="6" t="s">
        <v>24</v>
      </c>
      <c r="B5" s="8">
        <v>46502</v>
      </c>
    </row>
    <row r="6" ht="20" customHeight="1" spans="1:2" x14ac:dyDescent="0.25">
      <c r="A6" s="6" t="s">
        <v>25</v>
      </c>
      <c r="B6" s="7" t="s">
        <v>26</v>
      </c>
    </row>
    <row r="7" ht="20" customHeight="1" spans="1:2" x14ac:dyDescent="0.25">
      <c r="A7" s="6" t="s">
        <v>27</v>
      </c>
      <c r="B7" s="8">
        <v>46500</v>
      </c>
    </row>
    <row r="8" ht="20" customHeight="1" spans="1:2" x14ac:dyDescent="0.25">
      <c r="A8" s="6" t="s">
        <v>28</v>
      </c>
      <c r="B8" s="7" t="s">
        <v>29</v>
      </c>
    </row>
    <row r="9" ht="20" customHeight="1" spans="1:2" x14ac:dyDescent="0.25">
      <c r="A9" s="6" t="s">
        <v>30</v>
      </c>
      <c r="B9" s="7" t="s">
        <v>31</v>
      </c>
    </row>
    <row r="10" ht="20" customHeight="1" spans="1:2" x14ac:dyDescent="0.25">
      <c r="A10" s="6" t="s">
        <v>32</v>
      </c>
      <c r="B10" s="7" t="s">
        <v>33</v>
      </c>
    </row>
    <row r="11" ht="20" customHeight="1" spans="1:2" x14ac:dyDescent="0.25">
      <c r="A11" s="6" t="s">
        <v>34</v>
      </c>
      <c r="B11" s="7" t="s">
        <v>35</v>
      </c>
    </row>
    <row r="12" ht="20" customHeight="1" spans="1:2" x14ac:dyDescent="0.25">
      <c r="A12" s="6" t="s">
        <v>36</v>
      </c>
      <c r="B12" s="9">
        <v>3</v>
      </c>
    </row>
    <row r="13" ht="20" customHeight="1" spans="1:2" x14ac:dyDescent="0.25">
      <c r="A13" s="6" t="s">
        <v>37</v>
      </c>
      <c r="B13" s="10">
        <f>IF(ISNUMBER(B5),IF(MONTH(B5)&gt;=4,YEAR(B5),YEAR(B5)-1),"")</f>
      </c>
    </row>
    <row r="14" ht="20" customHeight="1" spans="1:2" x14ac:dyDescent="0.25">
      <c r="A14" s="6" t="s">
        <v>38</v>
      </c>
      <c r="B14" s="11">
        <f>IF(OR(B13="",B12=""),"",B13+B12+1)</f>
      </c>
    </row>
    <row r="15" ht="20" customHeight="1" spans="1:2" x14ac:dyDescent="0.25">
      <c r="A15" s="2" t="s">
        <v>39</v>
      </c>
      <c r="B15" s="2" t="s">
        <v>40</v>
      </c>
    </row>
    <row r="16" ht="20" customHeight="1" spans="1:2" x14ac:dyDescent="0.25">
      <c r="A16" s="6" t="s">
        <v>41</v>
      </c>
      <c r="B16" s="12" t="s">
        <v>42</v>
      </c>
    </row>
    <row r="17" ht="20" customHeight="1" spans="1:2" x14ac:dyDescent="0.25">
      <c r="A17" s="6" t="s">
        <v>43</v>
      </c>
      <c r="B17" s="12" t="s">
        <v>44</v>
      </c>
    </row>
    <row r="18" ht="20" customHeight="1" spans="1:2" x14ac:dyDescent="0.25">
      <c r="A18" s="6" t="s">
        <v>45</v>
      </c>
      <c r="B18" s="12" t="s">
        <v>46</v>
      </c>
    </row>
    <row r="19" ht="20" customHeight="1" spans="1:2" x14ac:dyDescent="0.25">
      <c r="A19" s="6" t="s">
        <v>47</v>
      </c>
      <c r="B19" s="12" t="s">
        <v>48</v>
      </c>
    </row>
    <row r="20" ht="20" customHeight="1" spans="1:2" x14ac:dyDescent="0.25">
      <c r="A20" s="6" t="s">
        <v>49</v>
      </c>
      <c r="B20" s="12" t="s">
        <v>50</v>
      </c>
    </row>
    <row r="21" ht="20" customHeight="1" spans="1:2" x14ac:dyDescent="0.25">
      <c r="A21" s="6" t="s">
        <v>51</v>
      </c>
      <c r="B21" s="12" t="s">
        <v>52</v>
      </c>
    </row>
    <row r="23" ht="48" customHeight="1" spans="1:2" x14ac:dyDescent="0.25">
      <c r="A23" s="5" t="s">
        <v>53</v>
      </c>
      <c r="B23" s="5"/>
    </row>
  </sheetData>
  <sheetProtection sheet="1" formatColumns="0"/>
  <mergeCells count="1">
    <mergeCell ref="A23:B23"/>
  </mergeCells>
  <dataValidations count="5">
    <dataValidation type="list" allowBlank="1" showErrorMessage="1" errorTitle="代理人の欄が空欄のとき" error="「議長に委任する」「出し直しを頼む」から選んでください" sqref="B10">
      <formula1>"議長に委任する,出し直しを頼む"</formula1>
    </dataValidation>
    <dataValidation type="list" allowBlank="1" showErrorMessage="1" errorTitle="締切の後に届いた紙" error="「数える」「数えない」から選んでください" sqref="B11">
      <formula1>"数える,数えない"</formula1>
    </dataValidation>
    <dataValidation type="whole" allowBlank="1" showErrorMessage="1" errorTitle="保存の年数" error="1〜30の整数を入れてください" sqref="B12">
      <formula1>1</formula1>
      <formula2>30</formula2>
    </dataValidation>
    <dataValidation type="date" allowBlank="1" showErrorMessage="1" errorTitle="日付" error="日付を入れてください（例 2027/4/25）" sqref="B5">
      <formula1>36526</formula1>
      <formula2>73415</formula2>
    </dataValidation>
    <dataValidation type="date" allowBlank="1" showErrorMessage="1" errorTitle="日付" error="日付を入れてください（例 2027/4/25）" sqref="B7">
      <formula1>36526</formula1>
      <formula2>73415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26"/>
  <sheetFormatPr defaultRowHeight="15" outlineLevelRow="0" outlineLevelCol="0" x14ac:dyDescent="55"/>
  <cols>
    <col min="1" max="1" width="30" customWidth="1"/>
    <col min="2" max="2" width="22" customWidth="1"/>
    <col min="3" max="3" width="16" customWidth="1"/>
    <col min="4" max="4" width="18" customWidth="1"/>
  </cols>
  <sheetData>
    <row r="1" ht="28" customHeight="1" spans="1:4" x14ac:dyDescent="0.25">
      <c r="A1" s="13">
        <f>IF('入力'!B4="","委任状・書面表決書",'入力'!B4&amp;" 委任状・書面表決書")</f>
      </c>
      <c r="B1" s="13"/>
      <c r="C1" s="13"/>
      <c r="D1" s="13"/>
    </row>
    <row r="3" ht="22" customHeight="1" spans="1:4" x14ac:dyDescent="0.25">
      <c r="A3" s="14">
        <f>IF('入力'!B3="","○○自治会 会長 様",'入力'!B3&amp;" 会長 "&amp;'入力'!B6&amp;" 様")</f>
      </c>
      <c r="B3" s="14"/>
      <c r="C3" s="14"/>
      <c r="D3" s="14"/>
    </row>
    <row r="5" ht="38" customHeight="1" spans="1:4" x14ac:dyDescent="0.25">
      <c r="A5" s="14">
        <f>IF(ISNUMBER('入力'!B5),"私は、"&amp;YEAR('入力'!B5)&amp;"年"&amp;MONTH('入力'!B5)&amp;"月"&amp;DAY('入力'!B5)&amp;"日の"&amp;'入力'!B4&amp;"を欠席します。AかBのどちらかに○を付けます。","私は、総会を欠席します。AかBのどちらかに○を付けます。")</f>
      </c>
      <c r="B5" s="14"/>
      <c r="C5" s="14"/>
      <c r="D5" s="14"/>
    </row>
    <row r="7" ht="22" customHeight="1" spans="1:4" x14ac:dyDescent="0.25">
      <c r="A7" s="15" t="s">
        <v>54</v>
      </c>
      <c r="B7" s="15"/>
      <c r="C7" s="15"/>
      <c r="D7" s="15"/>
    </row>
    <row r="8" ht="22" customHeight="1" spans="1:4" x14ac:dyDescent="0.25">
      <c r="A8" s="14" t="s">
        <v>55</v>
      </c>
      <c r="B8" s="14"/>
      <c r="C8" s="14"/>
      <c r="D8" s="14"/>
    </row>
    <row r="9" ht="28" customHeight="1" spans="1:4" x14ac:dyDescent="0.25">
      <c r="A9" s="14" t="s">
        <v>56</v>
      </c>
      <c r="B9" s="14"/>
      <c r="C9" s="14"/>
      <c r="D9" s="14"/>
    </row>
    <row r="10" ht="22" customHeight="1" spans="1:4" x14ac:dyDescent="0.25">
      <c r="A10" s="14">
        <f>IF('入力'!B10="議長に委任する","代理人の記載がないときは、議長に委任します。",IF('入力'!B10="出し直しを頼む","代理人の記載がないときは、出し直しをお願いします。",""))</f>
      </c>
      <c r="B10" s="14"/>
      <c r="C10" s="14"/>
      <c r="D10" s="14"/>
    </row>
    <row r="12" ht="22" customHeight="1" spans="1:4" x14ac:dyDescent="0.25">
      <c r="A12" s="15" t="s">
        <v>57</v>
      </c>
      <c r="B12" s="15"/>
      <c r="C12" s="15"/>
      <c r="D12" s="15"/>
    </row>
    <row r="13" ht="22" customHeight="1" spans="1:4" x14ac:dyDescent="0.25">
      <c r="A13" s="14" t="s">
        <v>58</v>
      </c>
      <c r="B13" s="14"/>
      <c r="C13" s="14"/>
      <c r="D13" s="14"/>
    </row>
    <row r="14" ht="24" customHeight="1" spans="1:4" x14ac:dyDescent="0.25">
      <c r="A14" s="14">
        <f>IF('入力'!B16="","",'入力'!A16&amp;" "&amp;'入力'!B16)</f>
      </c>
      <c r="B14" s="14"/>
      <c r="C14" s="14"/>
      <c r="D14" s="16">
        <f>IF(A14="","","賛成 ・ 反対")</f>
      </c>
    </row>
    <row r="15" ht="24" customHeight="1" spans="1:4" x14ac:dyDescent="0.25">
      <c r="A15" s="14">
        <f>IF('入力'!B17="","",'入力'!A17&amp;" "&amp;'入力'!B17)</f>
      </c>
      <c r="B15" s="14"/>
      <c r="C15" s="14"/>
      <c r="D15" s="16">
        <f>IF(A15="","","賛成 ・ 反対")</f>
      </c>
    </row>
    <row r="16" ht="24" customHeight="1" spans="1:4" x14ac:dyDescent="0.25">
      <c r="A16" s="14">
        <f>IF('入力'!B18="","",'入力'!A18&amp;" "&amp;'入力'!B18)</f>
      </c>
      <c r="B16" s="14"/>
      <c r="C16" s="14"/>
      <c r="D16" s="16">
        <f>IF(A16="","","賛成 ・ 反対")</f>
      </c>
    </row>
    <row r="17" ht="24" customHeight="1" spans="1:4" x14ac:dyDescent="0.25">
      <c r="A17" s="14">
        <f>IF('入力'!B19="","",'入力'!A19&amp;" "&amp;'入力'!B19)</f>
      </c>
      <c r="B17" s="14"/>
      <c r="C17" s="14"/>
      <c r="D17" s="16">
        <f>IF(A17="","","賛成 ・ 反対")</f>
      </c>
    </row>
    <row r="18" ht="24" customHeight="1" spans="1:4" x14ac:dyDescent="0.25">
      <c r="A18" s="14">
        <f>IF('入力'!B20="","",'入力'!A20&amp;" "&amp;'入力'!B20)</f>
      </c>
      <c r="B18" s="14"/>
      <c r="C18" s="14"/>
      <c r="D18" s="16">
        <f>IF(A18="","","賛成 ・ 反対")</f>
      </c>
    </row>
    <row r="19" ht="24" customHeight="1" spans="1:4" x14ac:dyDescent="0.25">
      <c r="A19" s="14">
        <f>IF('入力'!B21="","",'入力'!A21&amp;" "&amp;'入力'!B21)</f>
      </c>
      <c r="B19" s="14"/>
      <c r="C19" s="14"/>
      <c r="D19" s="16">
        <f>IF(A19="","","賛成 ・ 反対")</f>
      </c>
    </row>
    <row r="21" ht="22" customHeight="1" spans="1:4" x14ac:dyDescent="0.25">
      <c r="A21" s="14" t="s">
        <v>59</v>
      </c>
      <c r="B21" s="14"/>
      <c r="C21" s="14"/>
      <c r="D21" s="14"/>
    </row>
    <row r="23" ht="28" customHeight="1" spans="1:4" x14ac:dyDescent="0.25">
      <c r="A23" s="14" t="s">
        <v>60</v>
      </c>
      <c r="B23" s="14"/>
      <c r="C23" s="14"/>
      <c r="D23" s="14"/>
    </row>
    <row r="25" ht="22" customHeight="1" spans="1:4" x14ac:dyDescent="0.25">
      <c r="A25" s="14">
        <f>IF(ISNUMBER('入力'!B7),MONTH('入力'!B7)&amp;"月"&amp;DAY('入力'!B7)&amp;"日までに、"&amp;'入力'!B8&amp;"へお出しください。","締切と出し先を入力のシートに入れてください。")</f>
      </c>
      <c r="B25" s="14"/>
      <c r="C25" s="14"/>
      <c r="D25" s="14"/>
    </row>
    <row r="26" ht="22" customHeight="1" spans="1:4" x14ac:dyDescent="0.25">
      <c r="A26" s="14">
        <f>IF('入力'!B11="数えない","締切の後に届いた用紙は、数に入れません。","")</f>
      </c>
      <c r="B26" s="14"/>
      <c r="C26" s="14"/>
      <c r="D26" s="14"/>
    </row>
  </sheetData>
  <sheetProtection sheet="1" formatColumns="0"/>
  <mergeCells count="19">
    <mergeCell ref="A1:D1"/>
    <mergeCell ref="A3:D3"/>
    <mergeCell ref="A5:D5"/>
    <mergeCell ref="A7:D7"/>
    <mergeCell ref="A8:D8"/>
    <mergeCell ref="A9:D9"/>
    <mergeCell ref="A10:D10"/>
    <mergeCell ref="A12:D12"/>
    <mergeCell ref="A13:D13"/>
    <mergeCell ref="A14:C14"/>
    <mergeCell ref="A15:C15"/>
    <mergeCell ref="A16:C16"/>
    <mergeCell ref="A17:C17"/>
    <mergeCell ref="A18:C18"/>
    <mergeCell ref="A19:C19"/>
    <mergeCell ref="A21:D21"/>
    <mergeCell ref="A23:D23"/>
    <mergeCell ref="A25:D25"/>
    <mergeCell ref="A26:D26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P20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6" customWidth="1"/>
    <col min="4" max="4" width="14" customWidth="1"/>
    <col min="5" max="5" width="12" customWidth="1"/>
    <col min="6" max="7" width="14" customWidth="1"/>
    <col min="8" max="9" width="10" customWidth="1"/>
    <col min="11" max="11" width="24" customWidth="1"/>
    <col min="12" max="12" width="10" customWidth="1"/>
    <col min="13" max="13" width="20" customWidth="1"/>
    <col min="14" max="14" width="2" customWidth="1"/>
    <col min="15" max="15" width="20" customWidth="1"/>
    <col min="16" max="16" width="24" customWidth="1"/>
  </cols>
  <sheetData>
    <row r="1" ht="26" customHeight="1" spans="1:1" x14ac:dyDescent="0.25">
      <c r="A1" s="1">
        <f>IF('入力'!B3="","委任状・書面表決書の受付簿",'入力'!B3&amp;" 委任状・書面表決書の受付簿")</f>
      </c>
    </row>
    <row r="3" ht="18" customHeight="1" spans="1:13" x14ac:dyDescent="0.25">
      <c r="A3" s="5" t="s">
        <v>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ht="32" customHeight="1" spans="1:16" x14ac:dyDescent="0.25">
      <c r="A5" s="2" t="s">
        <v>62</v>
      </c>
      <c r="B5" s="2" t="s">
        <v>63</v>
      </c>
      <c r="C5" s="2" t="s">
        <v>64</v>
      </c>
      <c r="D5" s="2" t="s">
        <v>65</v>
      </c>
      <c r="E5" s="2" t="s">
        <v>66</v>
      </c>
      <c r="F5" s="2" t="s">
        <v>67</v>
      </c>
      <c r="G5" s="2" t="s">
        <v>68</v>
      </c>
      <c r="H5" s="2" t="s">
        <v>69</v>
      </c>
      <c r="I5" s="2" t="s">
        <v>70</v>
      </c>
      <c r="J5" s="2" t="s">
        <v>71</v>
      </c>
      <c r="K5" s="2" t="s">
        <v>72</v>
      </c>
      <c r="L5" s="2" t="s">
        <v>73</v>
      </c>
      <c r="M5" s="2" t="s">
        <v>74</v>
      </c>
      <c r="O5" s="2" t="s">
        <v>75</v>
      </c>
      <c r="P5" s="2" t="s">
        <v>76</v>
      </c>
    </row>
    <row r="6" ht="20" customHeight="1" spans="1:16" x14ac:dyDescent="0.25">
      <c r="A6" s="17">
        <f>IF(D6="","",ROW()-5)</f>
      </c>
      <c r="B6" s="18">
        <v>46493</v>
      </c>
      <c r="C6" s="19">
        <v>2</v>
      </c>
      <c r="D6" s="20" t="s">
        <v>77</v>
      </c>
      <c r="E6" s="19" t="s">
        <v>78</v>
      </c>
      <c r="F6" s="20" t="s">
        <v>79</v>
      </c>
      <c r="G6" s="21">
        <f>IF(OR(D6="",E6&lt;&gt;"委任状"),"",IF(F6&lt;&gt;"",F6,IF('入力'!$B$10="議長に委任する","議長",IF('入力'!$B$10="出し直しを頼む","出し直しを頼む","扱いを入力で選ぶ"))))</f>
      </c>
      <c r="H6" s="17">
        <f>IF(OR(D6="",NOT(ISNUMBER(B6)),NOT(ISNUMBER('入力'!$B$7))),"",IF(B6&gt;'入力'!$B$7,"締切の後","締切まで"))</f>
      </c>
      <c r="I6" s="17">
        <f>IF(OR(G6="",G6="出し直しを頼む",G6="扱いを入力で選ぶ",J6="来た"),"",COUNTIFS($G$6:$G$205,G6,$J$6:$J$205,"&lt;&gt;来た"))</f>
      </c>
      <c r="J6" s="19"/>
      <c r="K6" s="21">
        <f>IF(D6="","",IF(J6="来た","使わない（本人が出席）",IF(COUNTIF($D$6:$D$205,D6)&gt;1,"確かめる（同じ名前が2行）",IF(E6="","確かめる（紙の種類）",IF(OR(G6="出し直しを頼む",G6="扱いを入力で選ぶ"),"確かめる（代理人が空欄）",IF(AND(H6="締切の後",'入力'!$B$11&lt;&gt;"数える"),"使わない（締切の後）",E6))))))</f>
      </c>
      <c r="L6" s="19">
        <v>1</v>
      </c>
      <c r="M6" s="22"/>
      <c r="O6" s="6" t="s">
        <v>80</v>
      </c>
      <c r="P6" s="23">
        <f>COUNTA($D$6:$D$205)</f>
      </c>
    </row>
    <row r="7" ht="20" customHeight="1" spans="1:16" x14ac:dyDescent="0.25">
      <c r="A7" s="17">
        <f>IF(D7="","",ROW()-5)</f>
      </c>
      <c r="B7" s="18">
        <v>46494</v>
      </c>
      <c r="C7" s="19">
        <v>2</v>
      </c>
      <c r="D7" s="20" t="s">
        <v>81</v>
      </c>
      <c r="E7" s="19" t="s">
        <v>78</v>
      </c>
      <c r="F7" s="20" t="s">
        <v>79</v>
      </c>
      <c r="G7" s="21">
        <f>IF(OR(D7="",E7&lt;&gt;"委任状"),"",IF(F7&lt;&gt;"",F7,IF('入力'!$B$10="議長に委任する","議長",IF('入力'!$B$10="出し直しを頼む","出し直しを頼む","扱いを入力で選ぶ"))))</f>
      </c>
      <c r="H7" s="17">
        <f>IF(OR(D7="",NOT(ISNUMBER(B7)),NOT(ISNUMBER('入力'!$B$7))),"",IF(B7&gt;'入力'!$B$7,"締切の後","締切まで"))</f>
      </c>
      <c r="I7" s="17">
        <f>IF(OR(G7="",G7="出し直しを頼む",G7="扱いを入力で選ぶ",J7="来た"),"",COUNTIFS($G$6:$G$205,G7,$J$6:$J$205,"&lt;&gt;来た"))</f>
      </c>
      <c r="J7" s="19"/>
      <c r="K7" s="21">
        <f>IF(D7="","",IF(J7="来た","使わない（本人が出席）",IF(COUNTIF($D$6:$D$205,D7)&gt;1,"確かめる（同じ名前が2行）",IF(E7="","確かめる（紙の種類）",IF(OR(G7="出し直しを頼む",G7="扱いを入力で選ぶ"),"確かめる（代理人が空欄）",IF(AND(H7="締切の後",'入力'!$B$11&lt;&gt;"数える"),"使わない（締切の後）",E7))))))</f>
      </c>
      <c r="L7" s="19">
        <v>1</v>
      </c>
      <c r="M7" s="22"/>
      <c r="O7" s="6" t="s">
        <v>82</v>
      </c>
      <c r="P7" s="23">
        <f>COUNTIF($K$6:$K$205,"委任状")</f>
      </c>
    </row>
    <row r="8" ht="20" customHeight="1" spans="1:16" x14ac:dyDescent="0.25">
      <c r="A8" s="17">
        <f>IF(D8="","",ROW()-5)</f>
      </c>
      <c r="B8" s="18">
        <v>46495</v>
      </c>
      <c r="C8" s="19">
        <v>2</v>
      </c>
      <c r="D8" s="20" t="s">
        <v>83</v>
      </c>
      <c r="E8" s="19" t="s">
        <v>78</v>
      </c>
      <c r="F8" s="20" t="s">
        <v>79</v>
      </c>
      <c r="G8" s="21">
        <f>IF(OR(D8="",E8&lt;&gt;"委任状"),"",IF(F8&lt;&gt;"",F8,IF('入力'!$B$10="議長に委任する","議長",IF('入力'!$B$10="出し直しを頼む","出し直しを頼む","扱いを入力で選ぶ"))))</f>
      </c>
      <c r="H8" s="17">
        <f>IF(OR(D8="",NOT(ISNUMBER(B8)),NOT(ISNUMBER('入力'!$B$7))),"",IF(B8&gt;'入力'!$B$7,"締切の後","締切まで"))</f>
      </c>
      <c r="I8" s="17">
        <f>IF(OR(G8="",G8="出し直しを頼む",G8="扱いを入力で選ぶ",J8="来た"),"",COUNTIFS($G$6:$G$205,G8,$J$6:$J$205,"&lt;&gt;来た"))</f>
      </c>
      <c r="J8" s="19"/>
      <c r="K8" s="21">
        <f>IF(D8="","",IF(J8="来た","使わない（本人が出席）",IF(COUNTIF($D$6:$D$205,D8)&gt;1,"確かめる（同じ名前が2行）",IF(E8="","確かめる（紙の種類）",IF(OR(G8="出し直しを頼む",G8="扱いを入力で選ぶ"),"確かめる（代理人が空欄）",IF(AND(H8="締切の後",'入力'!$B$11&lt;&gt;"数える"),"使わない（締切の後）",E8))))))</f>
      </c>
      <c r="L8" s="19">
        <v>1</v>
      </c>
      <c r="M8" s="22"/>
      <c r="O8" s="6" t="s">
        <v>84</v>
      </c>
      <c r="P8" s="23">
        <f>COUNTIF($K$6:$K$205,"書面表決書")</f>
      </c>
    </row>
    <row r="9" ht="20" customHeight="1" spans="1:16" x14ac:dyDescent="0.25">
      <c r="A9" s="17">
        <f>IF(D9="","",ROW()-5)</f>
      </c>
      <c r="B9" s="18">
        <v>46496</v>
      </c>
      <c r="C9" s="19">
        <v>3</v>
      </c>
      <c r="D9" s="20" t="s">
        <v>85</v>
      </c>
      <c r="E9" s="19" t="s">
        <v>78</v>
      </c>
      <c r="F9" s="20" t="s">
        <v>86</v>
      </c>
      <c r="G9" s="21">
        <f>IF(OR(D9="",E9&lt;&gt;"委任状"),"",IF(F9&lt;&gt;"",F9,IF('入力'!$B$10="議長に委任する","議長",IF('入力'!$B$10="出し直しを頼む","出し直しを頼む","扱いを入力で選ぶ"))))</f>
      </c>
      <c r="H9" s="17">
        <f>IF(OR(D9="",NOT(ISNUMBER(B9)),NOT(ISNUMBER('入力'!$B$7))),"",IF(B9&gt;'入力'!$B$7,"締切の後","締切まで"))</f>
      </c>
      <c r="I9" s="17">
        <f>IF(OR(G9="",G9="出し直しを頼む",G9="扱いを入力で選ぶ",J9="来た"),"",COUNTIFS($G$6:$G$205,G9,$J$6:$J$205,"&lt;&gt;来た"))</f>
      </c>
      <c r="J9" s="19"/>
      <c r="K9" s="21">
        <f>IF(D9="","",IF(J9="来た","使わない（本人が出席）",IF(COUNTIF($D$6:$D$205,D9)&gt;1,"確かめる（同じ名前が2行）",IF(E9="","確かめる（紙の種類）",IF(OR(G9="出し直しを頼む",G9="扱いを入力で選ぶ"),"確かめる（代理人が空欄）",IF(AND(H9="締切の後",'入力'!$B$11&lt;&gt;"数える"),"使わない（締切の後）",E9))))))</f>
      </c>
      <c r="L9" s="19">
        <v>1</v>
      </c>
      <c r="M9" s="22"/>
      <c r="O9" s="6" t="s">
        <v>87</v>
      </c>
      <c r="P9" s="23">
        <f>COUNTIF($K$6:$K$205,"使わない*")</f>
      </c>
    </row>
    <row r="10" ht="20" customHeight="1" spans="1:16" x14ac:dyDescent="0.25">
      <c r="A10" s="17">
        <f>IF(D10="","",ROW()-5)</f>
      </c>
      <c r="B10" s="18">
        <v>46497</v>
      </c>
      <c r="C10" s="19">
        <v>3</v>
      </c>
      <c r="D10" s="20" t="s">
        <v>88</v>
      </c>
      <c r="E10" s="19" t="s">
        <v>78</v>
      </c>
      <c r="F10" s="20"/>
      <c r="G10" s="21">
        <f>IF(OR(D10="",E10&lt;&gt;"委任状"),"",IF(F10&lt;&gt;"",F10,IF('入力'!$B$10="議長に委任する","議長",IF('入力'!$B$10="出し直しを頼む","出し直しを頼む","扱いを入力で選ぶ"))))</f>
      </c>
      <c r="H10" s="17">
        <f>IF(OR(D10="",NOT(ISNUMBER(B10)),NOT(ISNUMBER('入力'!$B$7))),"",IF(B10&gt;'入力'!$B$7,"締切の後","締切まで"))</f>
      </c>
      <c r="I10" s="17">
        <f>IF(OR(G10="",G10="出し直しを頼む",G10="扱いを入力で選ぶ",J10="来た"),"",COUNTIFS($G$6:$G$205,G10,$J$6:$J$205,"&lt;&gt;来た"))</f>
      </c>
      <c r="J10" s="19"/>
      <c r="K10" s="21">
        <f>IF(D10="","",IF(J10="来た","使わない（本人が出席）",IF(COUNTIF($D$6:$D$205,D10)&gt;1,"確かめる（同じ名前が2行）",IF(E10="","確かめる（紙の種類）",IF(OR(G10="出し直しを頼む",G10="扱いを入力で選ぶ"),"確かめる（代理人が空欄）",IF(AND(H10="締切の後",'入力'!$B$11&lt;&gt;"数える"),"使わない（締切の後）",E10))))))</f>
      </c>
      <c r="L10" s="19">
        <v>1</v>
      </c>
      <c r="M10" s="22"/>
      <c r="O10" s="6" t="s">
        <v>89</v>
      </c>
      <c r="P10" s="23">
        <f>COUNTIF($K$6:$K$205,"確かめる*")</f>
      </c>
    </row>
    <row r="11" ht="20" customHeight="1" spans="1:16" x14ac:dyDescent="0.25">
      <c r="A11" s="17">
        <f>IF(D11="","",ROW()-5)</f>
      </c>
      <c r="B11" s="18">
        <v>46498</v>
      </c>
      <c r="C11" s="19">
        <v>3</v>
      </c>
      <c r="D11" s="20" t="s">
        <v>90</v>
      </c>
      <c r="E11" s="19" t="s">
        <v>78</v>
      </c>
      <c r="F11" s="20"/>
      <c r="G11" s="21">
        <f>IF(OR(D11="",E11&lt;&gt;"委任状"),"",IF(F11&lt;&gt;"",F11,IF('入力'!$B$10="議長に委任する","議長",IF('入力'!$B$10="出し直しを頼む","出し直しを頼む","扱いを入力で選ぶ"))))</f>
      </c>
      <c r="H11" s="17">
        <f>IF(OR(D11="",NOT(ISNUMBER(B11)),NOT(ISNUMBER('入力'!$B$7))),"",IF(B11&gt;'入力'!$B$7,"締切の後","締切まで"))</f>
      </c>
      <c r="I11" s="17">
        <f>IF(OR(G11="",G11="出し直しを頼む",G11="扱いを入力で選ぶ",J11="来た"),"",COUNTIFS($G$6:$G$205,G11,$J$6:$J$205,"&lt;&gt;来た"))</f>
      </c>
      <c r="J11" s="19"/>
      <c r="K11" s="21">
        <f>IF(D11="","",IF(J11="来た","使わない（本人が出席）",IF(COUNTIF($D$6:$D$205,D11)&gt;1,"確かめる（同じ名前が2行）",IF(E11="","確かめる（紙の種類）",IF(OR(G11="出し直しを頼む",G11="扱いを入力で選ぶ"),"確かめる（代理人が空欄）",IF(AND(H11="締切の後",'入力'!$B$11&lt;&gt;"数える"),"使わない（締切の後）",E11))))))</f>
      </c>
      <c r="L11" s="19">
        <v>1</v>
      </c>
      <c r="M11" s="22"/>
      <c r="O11" s="6" t="s">
        <v>91</v>
      </c>
      <c r="P11" s="23">
        <f>COUNTIFS($G$6:$G$205,"議長",$J$6:$J$205,"&lt;&gt;来た")</f>
      </c>
    </row>
    <row r="12" ht="20" customHeight="1" spans="1:16" x14ac:dyDescent="0.25">
      <c r="A12" s="17">
        <f>IF(D12="","",ROW()-5)</f>
      </c>
      <c r="B12" s="18">
        <v>46498</v>
      </c>
      <c r="C12" s="19">
        <v>1</v>
      </c>
      <c r="D12" s="20" t="s">
        <v>92</v>
      </c>
      <c r="E12" s="19" t="s">
        <v>78</v>
      </c>
      <c r="F12" s="20" t="s">
        <v>79</v>
      </c>
      <c r="G12" s="21">
        <f>IF(OR(D12="",E12&lt;&gt;"委任状"),"",IF(F12&lt;&gt;"",F12,IF('入力'!$B$10="議長に委任する","議長",IF('入力'!$B$10="出し直しを頼む","出し直しを頼む","扱いを入力で選ぶ"))))</f>
      </c>
      <c r="H12" s="17">
        <f>IF(OR(D12="",NOT(ISNUMBER(B12)),NOT(ISNUMBER('入力'!$B$7))),"",IF(B12&gt;'入力'!$B$7,"締切の後","締切まで"))</f>
      </c>
      <c r="I12" s="17">
        <f>IF(OR(G12="",G12="出し直しを頼む",G12="扱いを入力で選ぶ",J12="来た"),"",COUNTIFS($G$6:$G$205,G12,$J$6:$J$205,"&lt;&gt;来た"))</f>
      </c>
      <c r="J12" s="19" t="s">
        <v>93</v>
      </c>
      <c r="K12" s="21">
        <f>IF(D12="","",IF(J12="来た","使わない（本人が出席）",IF(COUNTIF($D$6:$D$205,D12)&gt;1,"確かめる（同じ名前が2行）",IF(E12="","確かめる（紙の種類）",IF(OR(G12="出し直しを頼む",G12="扱いを入力で選ぶ"),"確かめる（代理人が空欄）",IF(AND(H12="締切の後",'入力'!$B$11&lt;&gt;"数える"),"使わない（締切の後）",E12))))))</f>
      </c>
      <c r="L12" s="19">
        <v>1</v>
      </c>
      <c r="M12" s="22"/>
      <c r="O12" s="6" t="s">
        <v>38</v>
      </c>
      <c r="P12" s="24">
        <f>IF('入力'!B14="","",'入力'!B14)</f>
      </c>
    </row>
    <row r="13" ht="20" customHeight="1" spans="1:13" x14ac:dyDescent="0.25">
      <c r="A13" s="17">
        <f>IF(D13="","",ROW()-5)</f>
      </c>
      <c r="B13" s="18">
        <v>46495</v>
      </c>
      <c r="C13" s="19">
        <v>3</v>
      </c>
      <c r="D13" s="20" t="s">
        <v>94</v>
      </c>
      <c r="E13" s="19" t="s">
        <v>95</v>
      </c>
      <c r="F13" s="20"/>
      <c r="G13" s="21">
        <f>IF(OR(D13="",E13&lt;&gt;"委任状"),"",IF(F13&lt;&gt;"",F13,IF('入力'!$B$10="議長に委任する","議長",IF('入力'!$B$10="出し直しを頼む","出し直しを頼む","扱いを入力で選ぶ"))))</f>
      </c>
      <c r="H13" s="17">
        <f>IF(OR(D13="",NOT(ISNUMBER(B13)),NOT(ISNUMBER('入力'!$B$7))),"",IF(B13&gt;'入力'!$B$7,"締切の後","締切まで"))</f>
      </c>
      <c r="I13" s="17">
        <f>IF(OR(G13="",G13="出し直しを頼む",G13="扱いを入力で選ぶ",J13="来た"),"",COUNTIFS($G$6:$G$205,G13,$J$6:$J$205,"&lt;&gt;来た"))</f>
      </c>
      <c r="J13" s="19"/>
      <c r="K13" s="21">
        <f>IF(D13="","",IF(J13="来た","使わない（本人が出席）",IF(COUNTIF($D$6:$D$205,D13)&gt;1,"確かめる（同じ名前が2行）",IF(E13="","確かめる（紙の種類）",IF(OR(G13="出し直しを頼む",G13="扱いを入力で選ぶ"),"確かめる（代理人が空欄）",IF(AND(H13="締切の後",'入力'!$B$11&lt;&gt;"数える"),"使わない（締切の後）",E13))))))</f>
      </c>
      <c r="L13" s="19">
        <v>1</v>
      </c>
      <c r="M13" s="22"/>
    </row>
    <row r="14" ht="20" customHeight="1" spans="1:13" x14ac:dyDescent="0.25">
      <c r="A14" s="17">
        <f>IF(D14="","",ROW()-5)</f>
      </c>
      <c r="B14" s="18">
        <v>46496</v>
      </c>
      <c r="C14" s="19">
        <v>3</v>
      </c>
      <c r="D14" s="20" t="s">
        <v>96</v>
      </c>
      <c r="E14" s="19" t="s">
        <v>95</v>
      </c>
      <c r="F14" s="20"/>
      <c r="G14" s="21">
        <f>IF(OR(D14="",E14&lt;&gt;"委任状"),"",IF(F14&lt;&gt;"",F14,IF('入力'!$B$10="議長に委任する","議長",IF('入力'!$B$10="出し直しを頼む","出し直しを頼む","扱いを入力で選ぶ"))))</f>
      </c>
      <c r="H14" s="17">
        <f>IF(OR(D14="",NOT(ISNUMBER(B14)),NOT(ISNUMBER('入力'!$B$7))),"",IF(B14&gt;'入力'!$B$7,"締切の後","締切まで"))</f>
      </c>
      <c r="I14" s="17">
        <f>IF(OR(G14="",G14="出し直しを頼む",G14="扱いを入力で選ぶ",J14="来た"),"",COUNTIFS($G$6:$G$205,G14,$J$6:$J$205,"&lt;&gt;来た"))</f>
      </c>
      <c r="J14" s="19"/>
      <c r="K14" s="21">
        <f>IF(D14="","",IF(J14="来た","使わない（本人が出席）",IF(COUNTIF($D$6:$D$205,D14)&gt;1,"確かめる（同じ名前が2行）",IF(E14="","確かめる（紙の種類）",IF(OR(G14="出し直しを頼む",G14="扱いを入力で選ぶ"),"確かめる（代理人が空欄）",IF(AND(H14="締切の後",'入力'!$B$11&lt;&gt;"数える"),"使わない（締切の後）",E14))))))</f>
      </c>
      <c r="L14" s="19">
        <v>1</v>
      </c>
      <c r="M14" s="22"/>
    </row>
    <row r="15" ht="20" customHeight="1" spans="1:13" x14ac:dyDescent="0.25">
      <c r="A15" s="17">
        <f>IF(D15="","",ROW()-5)</f>
      </c>
      <c r="B15" s="18">
        <v>46499</v>
      </c>
      <c r="C15" s="19">
        <v>3</v>
      </c>
      <c r="D15" s="20" t="s">
        <v>97</v>
      </c>
      <c r="E15" s="19" t="s">
        <v>95</v>
      </c>
      <c r="F15" s="20"/>
      <c r="G15" s="21">
        <f>IF(OR(D15="",E15&lt;&gt;"委任状"),"",IF(F15&lt;&gt;"",F15,IF('入力'!$B$10="議長に委任する","議長",IF('入力'!$B$10="出し直しを頼む","出し直しを頼む","扱いを入力で選ぶ"))))</f>
      </c>
      <c r="H15" s="17">
        <f>IF(OR(D15="",NOT(ISNUMBER(B15)),NOT(ISNUMBER('入力'!$B$7))),"",IF(B15&gt;'入力'!$B$7,"締切の後","締切まで"))</f>
      </c>
      <c r="I15" s="17">
        <f>IF(OR(G15="",G15="出し直しを頼む",G15="扱いを入力で選ぶ",J15="来た"),"",COUNTIFS($G$6:$G$205,G15,$J$6:$J$205,"&lt;&gt;来た"))</f>
      </c>
      <c r="J15" s="19"/>
      <c r="K15" s="21">
        <f>IF(D15="","",IF(J15="来た","使わない（本人が出席）",IF(COUNTIF($D$6:$D$205,D15)&gt;1,"確かめる（同じ名前が2行）",IF(E15="","確かめる（紙の種類）",IF(OR(G15="出し直しを頼む",G15="扱いを入力で選ぶ"),"確かめる（代理人が空欄）",IF(AND(H15="締切の後",'入力'!$B$11&lt;&gt;"数える"),"使わない（締切の後）",E15))))))</f>
      </c>
      <c r="L15" s="19">
        <v>1</v>
      </c>
      <c r="M15" s="22"/>
    </row>
    <row r="16" ht="20" customHeight="1" spans="1:13" x14ac:dyDescent="0.25">
      <c r="A16" s="17">
        <f>IF(D16="","",ROW()-5)</f>
      </c>
      <c r="B16" s="18">
        <v>46500</v>
      </c>
      <c r="C16" s="19">
        <v>3</v>
      </c>
      <c r="D16" s="20" t="s">
        <v>98</v>
      </c>
      <c r="E16" s="19" t="s">
        <v>95</v>
      </c>
      <c r="F16" s="20"/>
      <c r="G16" s="21">
        <f>IF(OR(D16="",E16&lt;&gt;"委任状"),"",IF(F16&lt;&gt;"",F16,IF('入力'!$B$10="議長に委任する","議長",IF('入力'!$B$10="出し直しを頼む","出し直しを頼む","扱いを入力で選ぶ"))))</f>
      </c>
      <c r="H16" s="17">
        <f>IF(OR(D16="",NOT(ISNUMBER(B16)),NOT(ISNUMBER('入力'!$B$7))),"",IF(B16&gt;'入力'!$B$7,"締切の後","締切まで"))</f>
      </c>
      <c r="I16" s="17">
        <f>IF(OR(G16="",G16="出し直しを頼む",G16="扱いを入力で選ぶ",J16="来た"),"",COUNTIFS($G$6:$G$205,G16,$J$6:$J$205,"&lt;&gt;来た"))</f>
      </c>
      <c r="J16" s="19"/>
      <c r="K16" s="21">
        <f>IF(D16="","",IF(J16="来た","使わない（本人が出席）",IF(COUNTIF($D$6:$D$205,D16)&gt;1,"確かめる（同じ名前が2行）",IF(E16="","確かめる（紙の種類）",IF(OR(G16="出し直しを頼む",G16="扱いを入力で選ぶ"),"確かめる（代理人が空欄）",IF(AND(H16="締切の後",'入力'!$B$11&lt;&gt;"数える"),"使わない（締切の後）",E16))))))</f>
      </c>
      <c r="L16" s="19">
        <v>1</v>
      </c>
      <c r="M16" s="22"/>
    </row>
    <row r="17" ht="20" customHeight="1" spans="1:13" x14ac:dyDescent="0.25">
      <c r="A17" s="17">
        <f>IF(D17="","",ROW()-5)</f>
      </c>
      <c r="B17" s="18"/>
      <c r="C17" s="19"/>
      <c r="D17" s="20"/>
      <c r="E17" s="19"/>
      <c r="F17" s="20"/>
      <c r="G17" s="21">
        <f>IF(OR(D17="",E17&lt;&gt;"委任状"),"",IF(F17&lt;&gt;"",F17,IF('入力'!$B$10="議長に委任する","議長",IF('入力'!$B$10="出し直しを頼む","出し直しを頼む","扱いを入力で選ぶ"))))</f>
      </c>
      <c r="H17" s="17">
        <f>IF(OR(D17="",NOT(ISNUMBER(B17)),NOT(ISNUMBER('入力'!$B$7))),"",IF(B17&gt;'入力'!$B$7,"締切の後","締切まで"))</f>
      </c>
      <c r="I17" s="17">
        <f>IF(OR(G17="",G17="出し直しを頼む",G17="扱いを入力で選ぶ",J17="来た"),"",COUNTIFS($G$6:$G$205,G17,$J$6:$J$205,"&lt;&gt;来た"))</f>
      </c>
      <c r="J17" s="19"/>
      <c r="K17" s="21">
        <f>IF(D17="","",IF(J17="来た","使わない（本人が出席）",IF(COUNTIF($D$6:$D$205,D17)&gt;1,"確かめる（同じ名前が2行）",IF(E17="","確かめる（紙の種類）",IF(OR(G17="出し直しを頼む",G17="扱いを入力で選ぶ"),"確かめる（代理人が空欄）",IF(AND(H17="締切の後",'入力'!$B$11&lt;&gt;"数える"),"使わない（締切の後）",E17))))))</f>
      </c>
      <c r="L17" s="19"/>
      <c r="M17" s="22"/>
    </row>
    <row r="18" ht="20" customHeight="1" spans="1:13" x14ac:dyDescent="0.25">
      <c r="A18" s="17">
        <f>IF(D18="","",ROW()-5)</f>
      </c>
      <c r="B18" s="18"/>
      <c r="C18" s="19"/>
      <c r="D18" s="20"/>
      <c r="E18" s="19"/>
      <c r="F18" s="20"/>
      <c r="G18" s="21">
        <f>IF(OR(D18="",E18&lt;&gt;"委任状"),"",IF(F18&lt;&gt;"",F18,IF('入力'!$B$10="議長に委任する","議長",IF('入力'!$B$10="出し直しを頼む","出し直しを頼む","扱いを入力で選ぶ"))))</f>
      </c>
      <c r="H18" s="17">
        <f>IF(OR(D18="",NOT(ISNUMBER(B18)),NOT(ISNUMBER('入力'!$B$7))),"",IF(B18&gt;'入力'!$B$7,"締切の後","締切まで"))</f>
      </c>
      <c r="I18" s="17">
        <f>IF(OR(G18="",G18="出し直しを頼む",G18="扱いを入力で選ぶ",J18="来た"),"",COUNTIFS($G$6:$G$205,G18,$J$6:$J$205,"&lt;&gt;来た"))</f>
      </c>
      <c r="J18" s="19"/>
      <c r="K18" s="21">
        <f>IF(D18="","",IF(J18="来た","使わない（本人が出席）",IF(COUNTIF($D$6:$D$205,D18)&gt;1,"確かめる（同じ名前が2行）",IF(E18="","確かめる（紙の種類）",IF(OR(G18="出し直しを頼む",G18="扱いを入力で選ぶ"),"確かめる（代理人が空欄）",IF(AND(H18="締切の後",'入力'!$B$11&lt;&gt;"数える"),"使わない（締切の後）",E18))))))</f>
      </c>
      <c r="L18" s="19"/>
      <c r="M18" s="22"/>
    </row>
    <row r="19" ht="20" customHeight="1" spans="1:13" x14ac:dyDescent="0.25">
      <c r="A19" s="17">
        <f>IF(D19="","",ROW()-5)</f>
      </c>
      <c r="B19" s="18"/>
      <c r="C19" s="19"/>
      <c r="D19" s="20"/>
      <c r="E19" s="19"/>
      <c r="F19" s="20"/>
      <c r="G19" s="21">
        <f>IF(OR(D19="",E19&lt;&gt;"委任状"),"",IF(F19&lt;&gt;"",F19,IF('入力'!$B$10="議長に委任する","議長",IF('入力'!$B$10="出し直しを頼む","出し直しを頼む","扱いを入力で選ぶ"))))</f>
      </c>
      <c r="H19" s="17">
        <f>IF(OR(D19="",NOT(ISNUMBER(B19)),NOT(ISNUMBER('入力'!$B$7))),"",IF(B19&gt;'入力'!$B$7,"締切の後","締切まで"))</f>
      </c>
      <c r="I19" s="17">
        <f>IF(OR(G19="",G19="出し直しを頼む",G19="扱いを入力で選ぶ",J19="来た"),"",COUNTIFS($G$6:$G$205,G19,$J$6:$J$205,"&lt;&gt;来た"))</f>
      </c>
      <c r="J19" s="19"/>
      <c r="K19" s="21">
        <f>IF(D19="","",IF(J19="来た","使わない（本人が出席）",IF(COUNTIF($D$6:$D$205,D19)&gt;1,"確かめる（同じ名前が2行）",IF(E19="","確かめる（紙の種類）",IF(OR(G19="出し直しを頼む",G19="扱いを入力で選ぶ"),"確かめる（代理人が空欄）",IF(AND(H19="締切の後",'入力'!$B$11&lt;&gt;"数える"),"使わない（締切の後）",E19))))))</f>
      </c>
      <c r="L19" s="19"/>
      <c r="M19" s="22"/>
    </row>
    <row r="20" ht="20" customHeight="1" spans="1:13" x14ac:dyDescent="0.25">
      <c r="A20" s="17">
        <f>IF(D20="","",ROW()-5)</f>
      </c>
      <c r="B20" s="18"/>
      <c r="C20" s="19"/>
      <c r="D20" s="20"/>
      <c r="E20" s="19"/>
      <c r="F20" s="20"/>
      <c r="G20" s="21">
        <f>IF(OR(D20="",E20&lt;&gt;"委任状"),"",IF(F20&lt;&gt;"",F20,IF('入力'!$B$10="議長に委任する","議長",IF('入力'!$B$10="出し直しを頼む","出し直しを頼む","扱いを入力で選ぶ"))))</f>
      </c>
      <c r="H20" s="17">
        <f>IF(OR(D20="",NOT(ISNUMBER(B20)),NOT(ISNUMBER('入力'!$B$7))),"",IF(B20&gt;'入力'!$B$7,"締切の後","締切まで"))</f>
      </c>
      <c r="I20" s="17">
        <f>IF(OR(G20="",G20="出し直しを頼む",G20="扱いを入力で選ぶ",J20="来た"),"",COUNTIFS($G$6:$G$205,G20,$J$6:$J$205,"&lt;&gt;来た"))</f>
      </c>
      <c r="J20" s="19"/>
      <c r="K20" s="21">
        <f>IF(D20="","",IF(J20="来た","使わない（本人が出席）",IF(COUNTIF($D$6:$D$205,D20)&gt;1,"確かめる（同じ名前が2行）",IF(E20="","確かめる（紙の種類）",IF(OR(G20="出し直しを頼む",G20="扱いを入力で選ぶ"),"確かめる（代理人が空欄）",IF(AND(H20="締切の後",'入力'!$B$11&lt;&gt;"数える"),"使わない（締切の後）",E20))))))</f>
      </c>
      <c r="L20" s="19"/>
      <c r="M20" s="22"/>
    </row>
    <row r="21" ht="20" customHeight="1" spans="1:13" x14ac:dyDescent="0.25">
      <c r="A21" s="17">
        <f>IF(D21="","",ROW()-5)</f>
      </c>
      <c r="B21" s="18"/>
      <c r="C21" s="19"/>
      <c r="D21" s="20"/>
      <c r="E21" s="19"/>
      <c r="F21" s="20"/>
      <c r="G21" s="21">
        <f>IF(OR(D21="",E21&lt;&gt;"委任状"),"",IF(F21&lt;&gt;"",F21,IF('入力'!$B$10="議長に委任する","議長",IF('入力'!$B$10="出し直しを頼む","出し直しを頼む","扱いを入力で選ぶ"))))</f>
      </c>
      <c r="H21" s="17">
        <f>IF(OR(D21="",NOT(ISNUMBER(B21)),NOT(ISNUMBER('入力'!$B$7))),"",IF(B21&gt;'入力'!$B$7,"締切の後","締切まで"))</f>
      </c>
      <c r="I21" s="17">
        <f>IF(OR(G21="",G21="出し直しを頼む",G21="扱いを入力で選ぶ",J21="来た"),"",COUNTIFS($G$6:$G$205,G21,$J$6:$J$205,"&lt;&gt;来た"))</f>
      </c>
      <c r="J21" s="19"/>
      <c r="K21" s="21">
        <f>IF(D21="","",IF(J21="来た","使わない（本人が出席）",IF(COUNTIF($D$6:$D$205,D21)&gt;1,"確かめる（同じ名前が2行）",IF(E21="","確かめる（紙の種類）",IF(OR(G21="出し直しを頼む",G21="扱いを入力で選ぶ"),"確かめる（代理人が空欄）",IF(AND(H21="締切の後",'入力'!$B$11&lt;&gt;"数える"),"使わない（締切の後）",E21))))))</f>
      </c>
      <c r="L21" s="19"/>
      <c r="M21" s="22"/>
    </row>
    <row r="22" ht="20" customHeight="1" spans="1:13" x14ac:dyDescent="0.25">
      <c r="A22" s="17">
        <f>IF(D22="","",ROW()-5)</f>
      </c>
      <c r="B22" s="18"/>
      <c r="C22" s="19"/>
      <c r="D22" s="20"/>
      <c r="E22" s="19"/>
      <c r="F22" s="20"/>
      <c r="G22" s="21">
        <f>IF(OR(D22="",E22&lt;&gt;"委任状"),"",IF(F22&lt;&gt;"",F22,IF('入力'!$B$10="議長に委任する","議長",IF('入力'!$B$10="出し直しを頼む","出し直しを頼む","扱いを入力で選ぶ"))))</f>
      </c>
      <c r="H22" s="17">
        <f>IF(OR(D22="",NOT(ISNUMBER(B22)),NOT(ISNUMBER('入力'!$B$7))),"",IF(B22&gt;'入力'!$B$7,"締切の後","締切まで"))</f>
      </c>
      <c r="I22" s="17">
        <f>IF(OR(G22="",G22="出し直しを頼む",G22="扱いを入力で選ぶ",J22="来た"),"",COUNTIFS($G$6:$G$205,G22,$J$6:$J$205,"&lt;&gt;来た"))</f>
      </c>
      <c r="J22" s="19"/>
      <c r="K22" s="21">
        <f>IF(D22="","",IF(J22="来た","使わない（本人が出席）",IF(COUNTIF($D$6:$D$205,D22)&gt;1,"確かめる（同じ名前が2行）",IF(E22="","確かめる（紙の種類）",IF(OR(G22="出し直しを頼む",G22="扱いを入力で選ぶ"),"確かめる（代理人が空欄）",IF(AND(H22="締切の後",'入力'!$B$11&lt;&gt;"数える"),"使わない（締切の後）",E22))))))</f>
      </c>
      <c r="L22" s="19"/>
      <c r="M22" s="22"/>
    </row>
    <row r="23" ht="20" customHeight="1" spans="1:13" x14ac:dyDescent="0.25">
      <c r="A23" s="17">
        <f>IF(D23="","",ROW()-5)</f>
      </c>
      <c r="B23" s="18"/>
      <c r="C23" s="19"/>
      <c r="D23" s="20"/>
      <c r="E23" s="19"/>
      <c r="F23" s="20"/>
      <c r="G23" s="21">
        <f>IF(OR(D23="",E23&lt;&gt;"委任状"),"",IF(F23&lt;&gt;"",F23,IF('入力'!$B$10="議長に委任する","議長",IF('入力'!$B$10="出し直しを頼む","出し直しを頼む","扱いを入力で選ぶ"))))</f>
      </c>
      <c r="H23" s="17">
        <f>IF(OR(D23="",NOT(ISNUMBER(B23)),NOT(ISNUMBER('入力'!$B$7))),"",IF(B23&gt;'入力'!$B$7,"締切の後","締切まで"))</f>
      </c>
      <c r="I23" s="17">
        <f>IF(OR(G23="",G23="出し直しを頼む",G23="扱いを入力で選ぶ",J23="来た"),"",COUNTIFS($G$6:$G$205,G23,$J$6:$J$205,"&lt;&gt;来た"))</f>
      </c>
      <c r="J23" s="19"/>
      <c r="K23" s="21">
        <f>IF(D23="","",IF(J23="来た","使わない（本人が出席）",IF(COUNTIF($D$6:$D$205,D23)&gt;1,"確かめる（同じ名前が2行）",IF(E23="","確かめる（紙の種類）",IF(OR(G23="出し直しを頼む",G23="扱いを入力で選ぶ"),"確かめる（代理人が空欄）",IF(AND(H23="締切の後",'入力'!$B$11&lt;&gt;"数える"),"使わない（締切の後）",E23))))))</f>
      </c>
      <c r="L23" s="19"/>
      <c r="M23" s="22"/>
    </row>
    <row r="24" ht="20" customHeight="1" spans="1:13" x14ac:dyDescent="0.25">
      <c r="A24" s="17">
        <f>IF(D24="","",ROW()-5)</f>
      </c>
      <c r="B24" s="18"/>
      <c r="C24" s="19"/>
      <c r="D24" s="20"/>
      <c r="E24" s="19"/>
      <c r="F24" s="20"/>
      <c r="G24" s="21">
        <f>IF(OR(D24="",E24&lt;&gt;"委任状"),"",IF(F24&lt;&gt;"",F24,IF('入力'!$B$10="議長に委任する","議長",IF('入力'!$B$10="出し直しを頼む","出し直しを頼む","扱いを入力で選ぶ"))))</f>
      </c>
      <c r="H24" s="17">
        <f>IF(OR(D24="",NOT(ISNUMBER(B24)),NOT(ISNUMBER('入力'!$B$7))),"",IF(B24&gt;'入力'!$B$7,"締切の後","締切まで"))</f>
      </c>
      <c r="I24" s="17">
        <f>IF(OR(G24="",G24="出し直しを頼む",G24="扱いを入力で選ぶ",J24="来た"),"",COUNTIFS($G$6:$G$205,G24,$J$6:$J$205,"&lt;&gt;来た"))</f>
      </c>
      <c r="J24" s="19"/>
      <c r="K24" s="21">
        <f>IF(D24="","",IF(J24="来た","使わない（本人が出席）",IF(COUNTIF($D$6:$D$205,D24)&gt;1,"確かめる（同じ名前が2行）",IF(E24="","確かめる（紙の種類）",IF(OR(G24="出し直しを頼む",G24="扱いを入力で選ぶ"),"確かめる（代理人が空欄）",IF(AND(H24="締切の後",'入力'!$B$11&lt;&gt;"数える"),"使わない（締切の後）",E24))))))</f>
      </c>
      <c r="L24" s="19"/>
      <c r="M24" s="22"/>
    </row>
    <row r="25" ht="20" customHeight="1" spans="1:13" x14ac:dyDescent="0.25">
      <c r="A25" s="17">
        <f>IF(D25="","",ROW()-5)</f>
      </c>
      <c r="B25" s="18"/>
      <c r="C25" s="19"/>
      <c r="D25" s="20"/>
      <c r="E25" s="19"/>
      <c r="F25" s="20"/>
      <c r="G25" s="21">
        <f>IF(OR(D25="",E25&lt;&gt;"委任状"),"",IF(F25&lt;&gt;"",F25,IF('入力'!$B$10="議長に委任する","議長",IF('入力'!$B$10="出し直しを頼む","出し直しを頼む","扱いを入力で選ぶ"))))</f>
      </c>
      <c r="H25" s="17">
        <f>IF(OR(D25="",NOT(ISNUMBER(B25)),NOT(ISNUMBER('入力'!$B$7))),"",IF(B25&gt;'入力'!$B$7,"締切の後","締切まで"))</f>
      </c>
      <c r="I25" s="17">
        <f>IF(OR(G25="",G25="出し直しを頼む",G25="扱いを入力で選ぶ",J25="来た"),"",COUNTIFS($G$6:$G$205,G25,$J$6:$J$205,"&lt;&gt;来た"))</f>
      </c>
      <c r="J25" s="19"/>
      <c r="K25" s="21">
        <f>IF(D25="","",IF(J25="来た","使わない（本人が出席）",IF(COUNTIF($D$6:$D$205,D25)&gt;1,"確かめる（同じ名前が2行）",IF(E25="","確かめる（紙の種類）",IF(OR(G25="出し直しを頼む",G25="扱いを入力で選ぶ"),"確かめる（代理人が空欄）",IF(AND(H25="締切の後",'入力'!$B$11&lt;&gt;"数える"),"使わない（締切の後）",E25))))))</f>
      </c>
      <c r="L25" s="19"/>
      <c r="M25" s="22"/>
    </row>
    <row r="26" ht="20" customHeight="1" spans="1:13" x14ac:dyDescent="0.25">
      <c r="A26" s="17">
        <f>IF(D26="","",ROW()-5)</f>
      </c>
      <c r="B26" s="18"/>
      <c r="C26" s="19"/>
      <c r="D26" s="20"/>
      <c r="E26" s="19"/>
      <c r="F26" s="20"/>
      <c r="G26" s="21">
        <f>IF(OR(D26="",E26&lt;&gt;"委任状"),"",IF(F26&lt;&gt;"",F26,IF('入力'!$B$10="議長に委任する","議長",IF('入力'!$B$10="出し直しを頼む","出し直しを頼む","扱いを入力で選ぶ"))))</f>
      </c>
      <c r="H26" s="17">
        <f>IF(OR(D26="",NOT(ISNUMBER(B26)),NOT(ISNUMBER('入力'!$B$7))),"",IF(B26&gt;'入力'!$B$7,"締切の後","締切まで"))</f>
      </c>
      <c r="I26" s="17">
        <f>IF(OR(G26="",G26="出し直しを頼む",G26="扱いを入力で選ぶ",J26="来た"),"",COUNTIFS($G$6:$G$205,G26,$J$6:$J$205,"&lt;&gt;来た"))</f>
      </c>
      <c r="J26" s="19"/>
      <c r="K26" s="21">
        <f>IF(D26="","",IF(J26="来た","使わない（本人が出席）",IF(COUNTIF($D$6:$D$205,D26)&gt;1,"確かめる（同じ名前が2行）",IF(E26="","確かめる（紙の種類）",IF(OR(G26="出し直しを頼む",G26="扱いを入力で選ぶ"),"確かめる（代理人が空欄）",IF(AND(H26="締切の後",'入力'!$B$11&lt;&gt;"数える"),"使わない（締切の後）",E26))))))</f>
      </c>
      <c r="L26" s="19"/>
      <c r="M26" s="22"/>
    </row>
    <row r="27" ht="20" customHeight="1" spans="1:13" x14ac:dyDescent="0.25">
      <c r="A27" s="17">
        <f>IF(D27="","",ROW()-5)</f>
      </c>
      <c r="B27" s="18"/>
      <c r="C27" s="19"/>
      <c r="D27" s="20"/>
      <c r="E27" s="19"/>
      <c r="F27" s="20"/>
      <c r="G27" s="21">
        <f>IF(OR(D27="",E27&lt;&gt;"委任状"),"",IF(F27&lt;&gt;"",F27,IF('入力'!$B$10="議長に委任する","議長",IF('入力'!$B$10="出し直しを頼む","出し直しを頼む","扱いを入力で選ぶ"))))</f>
      </c>
      <c r="H27" s="17">
        <f>IF(OR(D27="",NOT(ISNUMBER(B27)),NOT(ISNUMBER('入力'!$B$7))),"",IF(B27&gt;'入力'!$B$7,"締切の後","締切まで"))</f>
      </c>
      <c r="I27" s="17">
        <f>IF(OR(G27="",G27="出し直しを頼む",G27="扱いを入力で選ぶ",J27="来た"),"",COUNTIFS($G$6:$G$205,G27,$J$6:$J$205,"&lt;&gt;来た"))</f>
      </c>
      <c r="J27" s="19"/>
      <c r="K27" s="21">
        <f>IF(D27="","",IF(J27="来た","使わない（本人が出席）",IF(COUNTIF($D$6:$D$205,D27)&gt;1,"確かめる（同じ名前が2行）",IF(E27="","確かめる（紙の種類）",IF(OR(G27="出し直しを頼む",G27="扱いを入力で選ぶ"),"確かめる（代理人が空欄）",IF(AND(H27="締切の後",'入力'!$B$11&lt;&gt;"数える"),"使わない（締切の後）",E27))))))</f>
      </c>
      <c r="L27" s="19"/>
      <c r="M27" s="22"/>
    </row>
    <row r="28" ht="20" customHeight="1" spans="1:13" x14ac:dyDescent="0.25">
      <c r="A28" s="17">
        <f>IF(D28="","",ROW()-5)</f>
      </c>
      <c r="B28" s="18"/>
      <c r="C28" s="19"/>
      <c r="D28" s="20"/>
      <c r="E28" s="19"/>
      <c r="F28" s="20"/>
      <c r="G28" s="21">
        <f>IF(OR(D28="",E28&lt;&gt;"委任状"),"",IF(F28&lt;&gt;"",F28,IF('入力'!$B$10="議長に委任する","議長",IF('入力'!$B$10="出し直しを頼む","出し直しを頼む","扱いを入力で選ぶ"))))</f>
      </c>
      <c r="H28" s="17">
        <f>IF(OR(D28="",NOT(ISNUMBER(B28)),NOT(ISNUMBER('入力'!$B$7))),"",IF(B28&gt;'入力'!$B$7,"締切の後","締切まで"))</f>
      </c>
      <c r="I28" s="17">
        <f>IF(OR(G28="",G28="出し直しを頼む",G28="扱いを入力で選ぶ",J28="来た"),"",COUNTIFS($G$6:$G$205,G28,$J$6:$J$205,"&lt;&gt;来た"))</f>
      </c>
      <c r="J28" s="19"/>
      <c r="K28" s="21">
        <f>IF(D28="","",IF(J28="来た","使わない（本人が出席）",IF(COUNTIF($D$6:$D$205,D28)&gt;1,"確かめる（同じ名前が2行）",IF(E28="","確かめる（紙の種類）",IF(OR(G28="出し直しを頼む",G28="扱いを入力で選ぶ"),"確かめる（代理人が空欄）",IF(AND(H28="締切の後",'入力'!$B$11&lt;&gt;"数える"),"使わない（締切の後）",E28))))))</f>
      </c>
      <c r="L28" s="19"/>
      <c r="M28" s="22"/>
    </row>
    <row r="29" ht="20" customHeight="1" spans="1:13" x14ac:dyDescent="0.25">
      <c r="A29" s="17">
        <f>IF(D29="","",ROW()-5)</f>
      </c>
      <c r="B29" s="18"/>
      <c r="C29" s="19"/>
      <c r="D29" s="20"/>
      <c r="E29" s="19"/>
      <c r="F29" s="20"/>
      <c r="G29" s="21">
        <f>IF(OR(D29="",E29&lt;&gt;"委任状"),"",IF(F29&lt;&gt;"",F29,IF('入力'!$B$10="議長に委任する","議長",IF('入力'!$B$10="出し直しを頼む","出し直しを頼む","扱いを入力で選ぶ"))))</f>
      </c>
      <c r="H29" s="17">
        <f>IF(OR(D29="",NOT(ISNUMBER(B29)),NOT(ISNUMBER('入力'!$B$7))),"",IF(B29&gt;'入力'!$B$7,"締切の後","締切まで"))</f>
      </c>
      <c r="I29" s="17">
        <f>IF(OR(G29="",G29="出し直しを頼む",G29="扱いを入力で選ぶ",J29="来た"),"",COUNTIFS($G$6:$G$205,G29,$J$6:$J$205,"&lt;&gt;来た"))</f>
      </c>
      <c r="J29" s="19"/>
      <c r="K29" s="21">
        <f>IF(D29="","",IF(J29="来た","使わない（本人が出席）",IF(COUNTIF($D$6:$D$205,D29)&gt;1,"確かめる（同じ名前が2行）",IF(E29="","確かめる（紙の種類）",IF(OR(G29="出し直しを頼む",G29="扱いを入力で選ぶ"),"確かめる（代理人が空欄）",IF(AND(H29="締切の後",'入力'!$B$11&lt;&gt;"数える"),"使わない（締切の後）",E29))))))</f>
      </c>
      <c r="L29" s="19"/>
      <c r="M29" s="22"/>
    </row>
    <row r="30" ht="20" customHeight="1" spans="1:13" x14ac:dyDescent="0.25">
      <c r="A30" s="17">
        <f>IF(D30="","",ROW()-5)</f>
      </c>
      <c r="B30" s="18"/>
      <c r="C30" s="19"/>
      <c r="D30" s="20"/>
      <c r="E30" s="19"/>
      <c r="F30" s="20"/>
      <c r="G30" s="21">
        <f>IF(OR(D30="",E30&lt;&gt;"委任状"),"",IF(F30&lt;&gt;"",F30,IF('入力'!$B$10="議長に委任する","議長",IF('入力'!$B$10="出し直しを頼む","出し直しを頼む","扱いを入力で選ぶ"))))</f>
      </c>
      <c r="H30" s="17">
        <f>IF(OR(D30="",NOT(ISNUMBER(B30)),NOT(ISNUMBER('入力'!$B$7))),"",IF(B30&gt;'入力'!$B$7,"締切の後","締切まで"))</f>
      </c>
      <c r="I30" s="17">
        <f>IF(OR(G30="",G30="出し直しを頼む",G30="扱いを入力で選ぶ",J30="来た"),"",COUNTIFS($G$6:$G$205,G30,$J$6:$J$205,"&lt;&gt;来た"))</f>
      </c>
      <c r="J30" s="19"/>
      <c r="K30" s="21">
        <f>IF(D30="","",IF(J30="来た","使わない（本人が出席）",IF(COUNTIF($D$6:$D$205,D30)&gt;1,"確かめる（同じ名前が2行）",IF(E30="","確かめる（紙の種類）",IF(OR(G30="出し直しを頼む",G30="扱いを入力で選ぶ"),"確かめる（代理人が空欄）",IF(AND(H30="締切の後",'入力'!$B$11&lt;&gt;"数える"),"使わない（締切の後）",E30))))))</f>
      </c>
      <c r="L30" s="19"/>
      <c r="M30" s="22"/>
    </row>
    <row r="31" ht="20" customHeight="1" spans="1:13" x14ac:dyDescent="0.25">
      <c r="A31" s="17">
        <f>IF(D31="","",ROW()-5)</f>
      </c>
      <c r="B31" s="18"/>
      <c r="C31" s="19"/>
      <c r="D31" s="20"/>
      <c r="E31" s="19"/>
      <c r="F31" s="20"/>
      <c r="G31" s="21">
        <f>IF(OR(D31="",E31&lt;&gt;"委任状"),"",IF(F31&lt;&gt;"",F31,IF('入力'!$B$10="議長に委任する","議長",IF('入力'!$B$10="出し直しを頼む","出し直しを頼む","扱いを入力で選ぶ"))))</f>
      </c>
      <c r="H31" s="17">
        <f>IF(OR(D31="",NOT(ISNUMBER(B31)),NOT(ISNUMBER('入力'!$B$7))),"",IF(B31&gt;'入力'!$B$7,"締切の後","締切まで"))</f>
      </c>
      <c r="I31" s="17">
        <f>IF(OR(G31="",G31="出し直しを頼む",G31="扱いを入力で選ぶ",J31="来た"),"",COUNTIFS($G$6:$G$205,G31,$J$6:$J$205,"&lt;&gt;来た"))</f>
      </c>
      <c r="J31" s="19"/>
      <c r="K31" s="21">
        <f>IF(D31="","",IF(J31="来た","使わない（本人が出席）",IF(COUNTIF($D$6:$D$205,D31)&gt;1,"確かめる（同じ名前が2行）",IF(E31="","確かめる（紙の種類）",IF(OR(G31="出し直しを頼む",G31="扱いを入力で選ぶ"),"確かめる（代理人が空欄）",IF(AND(H31="締切の後",'入力'!$B$11&lt;&gt;"数える"),"使わない（締切の後）",E31))))))</f>
      </c>
      <c r="L31" s="19"/>
      <c r="M31" s="22"/>
    </row>
    <row r="32" ht="20" customHeight="1" spans="1:13" x14ac:dyDescent="0.25">
      <c r="A32" s="17">
        <f>IF(D32="","",ROW()-5)</f>
      </c>
      <c r="B32" s="18"/>
      <c r="C32" s="19"/>
      <c r="D32" s="20"/>
      <c r="E32" s="19"/>
      <c r="F32" s="20"/>
      <c r="G32" s="21">
        <f>IF(OR(D32="",E32&lt;&gt;"委任状"),"",IF(F32&lt;&gt;"",F32,IF('入力'!$B$10="議長に委任する","議長",IF('入力'!$B$10="出し直しを頼む","出し直しを頼む","扱いを入力で選ぶ"))))</f>
      </c>
      <c r="H32" s="17">
        <f>IF(OR(D32="",NOT(ISNUMBER(B32)),NOT(ISNUMBER('入力'!$B$7))),"",IF(B32&gt;'入力'!$B$7,"締切の後","締切まで"))</f>
      </c>
      <c r="I32" s="17">
        <f>IF(OR(G32="",G32="出し直しを頼む",G32="扱いを入力で選ぶ",J32="来た"),"",COUNTIFS($G$6:$G$205,G32,$J$6:$J$205,"&lt;&gt;来た"))</f>
      </c>
      <c r="J32" s="19"/>
      <c r="K32" s="21">
        <f>IF(D32="","",IF(J32="来た","使わない（本人が出席）",IF(COUNTIF($D$6:$D$205,D32)&gt;1,"確かめる（同じ名前が2行）",IF(E32="","確かめる（紙の種類）",IF(OR(G32="出し直しを頼む",G32="扱いを入力で選ぶ"),"確かめる（代理人が空欄）",IF(AND(H32="締切の後",'入力'!$B$11&lt;&gt;"数える"),"使わない（締切の後）",E32))))))</f>
      </c>
      <c r="L32" s="19"/>
      <c r="M32" s="22"/>
    </row>
    <row r="33" ht="20" customHeight="1" spans="1:13" x14ac:dyDescent="0.25">
      <c r="A33" s="17">
        <f>IF(D33="","",ROW()-5)</f>
      </c>
      <c r="B33" s="18"/>
      <c r="C33" s="19"/>
      <c r="D33" s="20"/>
      <c r="E33" s="19"/>
      <c r="F33" s="20"/>
      <c r="G33" s="21">
        <f>IF(OR(D33="",E33&lt;&gt;"委任状"),"",IF(F33&lt;&gt;"",F33,IF('入力'!$B$10="議長に委任する","議長",IF('入力'!$B$10="出し直しを頼む","出し直しを頼む","扱いを入力で選ぶ"))))</f>
      </c>
      <c r="H33" s="17">
        <f>IF(OR(D33="",NOT(ISNUMBER(B33)),NOT(ISNUMBER('入力'!$B$7))),"",IF(B33&gt;'入力'!$B$7,"締切の後","締切まで"))</f>
      </c>
      <c r="I33" s="17">
        <f>IF(OR(G33="",G33="出し直しを頼む",G33="扱いを入力で選ぶ",J33="来た"),"",COUNTIFS($G$6:$G$205,G33,$J$6:$J$205,"&lt;&gt;来た"))</f>
      </c>
      <c r="J33" s="19"/>
      <c r="K33" s="21">
        <f>IF(D33="","",IF(J33="来た","使わない（本人が出席）",IF(COUNTIF($D$6:$D$205,D33)&gt;1,"確かめる（同じ名前が2行）",IF(E33="","確かめる（紙の種類）",IF(OR(G33="出し直しを頼む",G33="扱いを入力で選ぶ"),"確かめる（代理人が空欄）",IF(AND(H33="締切の後",'入力'!$B$11&lt;&gt;"数える"),"使わない（締切の後）",E33))))))</f>
      </c>
      <c r="L33" s="19"/>
      <c r="M33" s="22"/>
    </row>
    <row r="34" ht="20" customHeight="1" spans="1:13" x14ac:dyDescent="0.25">
      <c r="A34" s="17">
        <f>IF(D34="","",ROW()-5)</f>
      </c>
      <c r="B34" s="18"/>
      <c r="C34" s="19"/>
      <c r="D34" s="20"/>
      <c r="E34" s="19"/>
      <c r="F34" s="20"/>
      <c r="G34" s="21">
        <f>IF(OR(D34="",E34&lt;&gt;"委任状"),"",IF(F34&lt;&gt;"",F34,IF('入力'!$B$10="議長に委任する","議長",IF('入力'!$B$10="出し直しを頼む","出し直しを頼む","扱いを入力で選ぶ"))))</f>
      </c>
      <c r="H34" s="17">
        <f>IF(OR(D34="",NOT(ISNUMBER(B34)),NOT(ISNUMBER('入力'!$B$7))),"",IF(B34&gt;'入力'!$B$7,"締切の後","締切まで"))</f>
      </c>
      <c r="I34" s="17">
        <f>IF(OR(G34="",G34="出し直しを頼む",G34="扱いを入力で選ぶ",J34="来た"),"",COUNTIFS($G$6:$G$205,G34,$J$6:$J$205,"&lt;&gt;来た"))</f>
      </c>
      <c r="J34" s="19"/>
      <c r="K34" s="21">
        <f>IF(D34="","",IF(J34="来た","使わない（本人が出席）",IF(COUNTIF($D$6:$D$205,D34)&gt;1,"確かめる（同じ名前が2行）",IF(E34="","確かめる（紙の種類）",IF(OR(G34="出し直しを頼む",G34="扱いを入力で選ぶ"),"確かめる（代理人が空欄）",IF(AND(H34="締切の後",'入力'!$B$11&lt;&gt;"数える"),"使わない（締切の後）",E34))))))</f>
      </c>
      <c r="L34" s="19"/>
      <c r="M34" s="22"/>
    </row>
    <row r="35" ht="20" customHeight="1" spans="1:13" x14ac:dyDescent="0.25">
      <c r="A35" s="17">
        <f>IF(D35="","",ROW()-5)</f>
      </c>
      <c r="B35" s="18"/>
      <c r="C35" s="19"/>
      <c r="D35" s="20"/>
      <c r="E35" s="19"/>
      <c r="F35" s="20"/>
      <c r="G35" s="21">
        <f>IF(OR(D35="",E35&lt;&gt;"委任状"),"",IF(F35&lt;&gt;"",F35,IF('入力'!$B$10="議長に委任する","議長",IF('入力'!$B$10="出し直しを頼む","出し直しを頼む","扱いを入力で選ぶ"))))</f>
      </c>
      <c r="H35" s="17">
        <f>IF(OR(D35="",NOT(ISNUMBER(B35)),NOT(ISNUMBER('入力'!$B$7))),"",IF(B35&gt;'入力'!$B$7,"締切の後","締切まで"))</f>
      </c>
      <c r="I35" s="17">
        <f>IF(OR(G35="",G35="出し直しを頼む",G35="扱いを入力で選ぶ",J35="来た"),"",COUNTIFS($G$6:$G$205,G35,$J$6:$J$205,"&lt;&gt;来た"))</f>
      </c>
      <c r="J35" s="19"/>
      <c r="K35" s="21">
        <f>IF(D35="","",IF(J35="来た","使わない（本人が出席）",IF(COUNTIF($D$6:$D$205,D35)&gt;1,"確かめる（同じ名前が2行）",IF(E35="","確かめる（紙の種類）",IF(OR(G35="出し直しを頼む",G35="扱いを入力で選ぶ"),"確かめる（代理人が空欄）",IF(AND(H35="締切の後",'入力'!$B$11&lt;&gt;"数える"),"使わない（締切の後）",E35))))))</f>
      </c>
      <c r="L35" s="19"/>
      <c r="M35" s="22"/>
    </row>
    <row r="36" ht="20" customHeight="1" spans="1:13" x14ac:dyDescent="0.25">
      <c r="A36" s="17">
        <f>IF(D36="","",ROW()-5)</f>
      </c>
      <c r="B36" s="18"/>
      <c r="C36" s="19"/>
      <c r="D36" s="20"/>
      <c r="E36" s="19"/>
      <c r="F36" s="20"/>
      <c r="G36" s="21">
        <f>IF(OR(D36="",E36&lt;&gt;"委任状"),"",IF(F36&lt;&gt;"",F36,IF('入力'!$B$10="議長に委任する","議長",IF('入力'!$B$10="出し直しを頼む","出し直しを頼む","扱いを入力で選ぶ"))))</f>
      </c>
      <c r="H36" s="17">
        <f>IF(OR(D36="",NOT(ISNUMBER(B36)),NOT(ISNUMBER('入力'!$B$7))),"",IF(B36&gt;'入力'!$B$7,"締切の後","締切まで"))</f>
      </c>
      <c r="I36" s="17">
        <f>IF(OR(G36="",G36="出し直しを頼む",G36="扱いを入力で選ぶ",J36="来た"),"",COUNTIFS($G$6:$G$205,G36,$J$6:$J$205,"&lt;&gt;来た"))</f>
      </c>
      <c r="J36" s="19"/>
      <c r="K36" s="21">
        <f>IF(D36="","",IF(J36="来た","使わない（本人が出席）",IF(COUNTIF($D$6:$D$205,D36)&gt;1,"確かめる（同じ名前が2行）",IF(E36="","確かめる（紙の種類）",IF(OR(G36="出し直しを頼む",G36="扱いを入力で選ぶ"),"確かめる（代理人が空欄）",IF(AND(H36="締切の後",'入力'!$B$11&lt;&gt;"数える"),"使わない（締切の後）",E36))))))</f>
      </c>
      <c r="L36" s="19"/>
      <c r="M36" s="22"/>
    </row>
    <row r="37" ht="20" customHeight="1" spans="1:13" x14ac:dyDescent="0.25">
      <c r="A37" s="17">
        <f>IF(D37="","",ROW()-5)</f>
      </c>
      <c r="B37" s="18"/>
      <c r="C37" s="19"/>
      <c r="D37" s="20"/>
      <c r="E37" s="19"/>
      <c r="F37" s="20"/>
      <c r="G37" s="21">
        <f>IF(OR(D37="",E37&lt;&gt;"委任状"),"",IF(F37&lt;&gt;"",F37,IF('入力'!$B$10="議長に委任する","議長",IF('入力'!$B$10="出し直しを頼む","出し直しを頼む","扱いを入力で選ぶ"))))</f>
      </c>
      <c r="H37" s="17">
        <f>IF(OR(D37="",NOT(ISNUMBER(B37)),NOT(ISNUMBER('入力'!$B$7))),"",IF(B37&gt;'入力'!$B$7,"締切の後","締切まで"))</f>
      </c>
      <c r="I37" s="17">
        <f>IF(OR(G37="",G37="出し直しを頼む",G37="扱いを入力で選ぶ",J37="来た"),"",COUNTIFS($G$6:$G$205,G37,$J$6:$J$205,"&lt;&gt;来た"))</f>
      </c>
      <c r="J37" s="19"/>
      <c r="K37" s="21">
        <f>IF(D37="","",IF(J37="来た","使わない（本人が出席）",IF(COUNTIF($D$6:$D$205,D37)&gt;1,"確かめる（同じ名前が2行）",IF(E37="","確かめる（紙の種類）",IF(OR(G37="出し直しを頼む",G37="扱いを入力で選ぶ"),"確かめる（代理人が空欄）",IF(AND(H37="締切の後",'入力'!$B$11&lt;&gt;"数える"),"使わない（締切の後）",E37))))))</f>
      </c>
      <c r="L37" s="19"/>
      <c r="M37" s="22"/>
    </row>
    <row r="38" ht="20" customHeight="1" spans="1:13" x14ac:dyDescent="0.25">
      <c r="A38" s="17">
        <f>IF(D38="","",ROW()-5)</f>
      </c>
      <c r="B38" s="18"/>
      <c r="C38" s="19"/>
      <c r="D38" s="20"/>
      <c r="E38" s="19"/>
      <c r="F38" s="20"/>
      <c r="G38" s="21">
        <f>IF(OR(D38="",E38&lt;&gt;"委任状"),"",IF(F38&lt;&gt;"",F38,IF('入力'!$B$10="議長に委任する","議長",IF('入力'!$B$10="出し直しを頼む","出し直しを頼む","扱いを入力で選ぶ"))))</f>
      </c>
      <c r="H38" s="17">
        <f>IF(OR(D38="",NOT(ISNUMBER(B38)),NOT(ISNUMBER('入力'!$B$7))),"",IF(B38&gt;'入力'!$B$7,"締切の後","締切まで"))</f>
      </c>
      <c r="I38" s="17">
        <f>IF(OR(G38="",G38="出し直しを頼む",G38="扱いを入力で選ぶ",J38="来た"),"",COUNTIFS($G$6:$G$205,G38,$J$6:$J$205,"&lt;&gt;来た"))</f>
      </c>
      <c r="J38" s="19"/>
      <c r="K38" s="21">
        <f>IF(D38="","",IF(J38="来た","使わない（本人が出席）",IF(COUNTIF($D$6:$D$205,D38)&gt;1,"確かめる（同じ名前が2行）",IF(E38="","確かめる（紙の種類）",IF(OR(G38="出し直しを頼む",G38="扱いを入力で選ぶ"),"確かめる（代理人が空欄）",IF(AND(H38="締切の後",'入力'!$B$11&lt;&gt;"数える"),"使わない（締切の後）",E38))))))</f>
      </c>
      <c r="L38" s="19"/>
      <c r="M38" s="22"/>
    </row>
    <row r="39" ht="20" customHeight="1" spans="1:13" x14ac:dyDescent="0.25">
      <c r="A39" s="17">
        <f>IF(D39="","",ROW()-5)</f>
      </c>
      <c r="B39" s="18"/>
      <c r="C39" s="19"/>
      <c r="D39" s="20"/>
      <c r="E39" s="19"/>
      <c r="F39" s="20"/>
      <c r="G39" s="21">
        <f>IF(OR(D39="",E39&lt;&gt;"委任状"),"",IF(F39&lt;&gt;"",F39,IF('入力'!$B$10="議長に委任する","議長",IF('入力'!$B$10="出し直しを頼む","出し直しを頼む","扱いを入力で選ぶ"))))</f>
      </c>
      <c r="H39" s="17">
        <f>IF(OR(D39="",NOT(ISNUMBER(B39)),NOT(ISNUMBER('入力'!$B$7))),"",IF(B39&gt;'入力'!$B$7,"締切の後","締切まで"))</f>
      </c>
      <c r="I39" s="17">
        <f>IF(OR(G39="",G39="出し直しを頼む",G39="扱いを入力で選ぶ",J39="来た"),"",COUNTIFS($G$6:$G$205,G39,$J$6:$J$205,"&lt;&gt;来た"))</f>
      </c>
      <c r="J39" s="19"/>
      <c r="K39" s="21">
        <f>IF(D39="","",IF(J39="来た","使わない（本人が出席）",IF(COUNTIF($D$6:$D$205,D39)&gt;1,"確かめる（同じ名前が2行）",IF(E39="","確かめる（紙の種類）",IF(OR(G39="出し直しを頼む",G39="扱いを入力で選ぶ"),"確かめる（代理人が空欄）",IF(AND(H39="締切の後",'入力'!$B$11&lt;&gt;"数える"),"使わない（締切の後）",E39))))))</f>
      </c>
      <c r="L39" s="19"/>
      <c r="M39" s="22"/>
    </row>
    <row r="40" ht="20" customHeight="1" spans="1:13" x14ac:dyDescent="0.25">
      <c r="A40" s="17">
        <f>IF(D40="","",ROW()-5)</f>
      </c>
      <c r="B40" s="18"/>
      <c r="C40" s="19"/>
      <c r="D40" s="20"/>
      <c r="E40" s="19"/>
      <c r="F40" s="20"/>
      <c r="G40" s="21">
        <f>IF(OR(D40="",E40&lt;&gt;"委任状"),"",IF(F40&lt;&gt;"",F40,IF('入力'!$B$10="議長に委任する","議長",IF('入力'!$B$10="出し直しを頼む","出し直しを頼む","扱いを入力で選ぶ"))))</f>
      </c>
      <c r="H40" s="17">
        <f>IF(OR(D40="",NOT(ISNUMBER(B40)),NOT(ISNUMBER('入力'!$B$7))),"",IF(B40&gt;'入力'!$B$7,"締切の後","締切まで"))</f>
      </c>
      <c r="I40" s="17">
        <f>IF(OR(G40="",G40="出し直しを頼む",G40="扱いを入力で選ぶ",J40="来た"),"",COUNTIFS($G$6:$G$205,G40,$J$6:$J$205,"&lt;&gt;来た"))</f>
      </c>
      <c r="J40" s="19"/>
      <c r="K40" s="21">
        <f>IF(D40="","",IF(J40="来た","使わない（本人が出席）",IF(COUNTIF($D$6:$D$205,D40)&gt;1,"確かめる（同じ名前が2行）",IF(E40="","確かめる（紙の種類）",IF(OR(G40="出し直しを頼む",G40="扱いを入力で選ぶ"),"確かめる（代理人が空欄）",IF(AND(H40="締切の後",'入力'!$B$11&lt;&gt;"数える"),"使わない（締切の後）",E40))))))</f>
      </c>
      <c r="L40" s="19"/>
      <c r="M40" s="22"/>
    </row>
    <row r="41" ht="20" customHeight="1" spans="1:13" x14ac:dyDescent="0.25">
      <c r="A41" s="17">
        <f>IF(D41="","",ROW()-5)</f>
      </c>
      <c r="B41" s="18"/>
      <c r="C41" s="19"/>
      <c r="D41" s="20"/>
      <c r="E41" s="19"/>
      <c r="F41" s="20"/>
      <c r="G41" s="21">
        <f>IF(OR(D41="",E41&lt;&gt;"委任状"),"",IF(F41&lt;&gt;"",F41,IF('入力'!$B$10="議長に委任する","議長",IF('入力'!$B$10="出し直しを頼む","出し直しを頼む","扱いを入力で選ぶ"))))</f>
      </c>
      <c r="H41" s="17">
        <f>IF(OR(D41="",NOT(ISNUMBER(B41)),NOT(ISNUMBER('入力'!$B$7))),"",IF(B41&gt;'入力'!$B$7,"締切の後","締切まで"))</f>
      </c>
      <c r="I41" s="17">
        <f>IF(OR(G41="",G41="出し直しを頼む",G41="扱いを入力で選ぶ",J41="来た"),"",COUNTIFS($G$6:$G$205,G41,$J$6:$J$205,"&lt;&gt;来た"))</f>
      </c>
      <c r="J41" s="19"/>
      <c r="K41" s="21">
        <f>IF(D41="","",IF(J41="来た","使わない（本人が出席）",IF(COUNTIF($D$6:$D$205,D41)&gt;1,"確かめる（同じ名前が2行）",IF(E41="","確かめる（紙の種類）",IF(OR(G41="出し直しを頼む",G41="扱いを入力で選ぶ"),"確かめる（代理人が空欄）",IF(AND(H41="締切の後",'入力'!$B$11&lt;&gt;"数える"),"使わない（締切の後）",E41))))))</f>
      </c>
      <c r="L41" s="19"/>
      <c r="M41" s="22"/>
    </row>
    <row r="42" ht="20" customHeight="1" spans="1:13" x14ac:dyDescent="0.25">
      <c r="A42" s="17">
        <f>IF(D42="","",ROW()-5)</f>
      </c>
      <c r="B42" s="18"/>
      <c r="C42" s="19"/>
      <c r="D42" s="20"/>
      <c r="E42" s="19"/>
      <c r="F42" s="20"/>
      <c r="G42" s="21">
        <f>IF(OR(D42="",E42&lt;&gt;"委任状"),"",IF(F42&lt;&gt;"",F42,IF('入力'!$B$10="議長に委任する","議長",IF('入力'!$B$10="出し直しを頼む","出し直しを頼む","扱いを入力で選ぶ"))))</f>
      </c>
      <c r="H42" s="17">
        <f>IF(OR(D42="",NOT(ISNUMBER(B42)),NOT(ISNUMBER('入力'!$B$7))),"",IF(B42&gt;'入力'!$B$7,"締切の後","締切まで"))</f>
      </c>
      <c r="I42" s="17">
        <f>IF(OR(G42="",G42="出し直しを頼む",G42="扱いを入力で選ぶ",J42="来た"),"",COUNTIFS($G$6:$G$205,G42,$J$6:$J$205,"&lt;&gt;来た"))</f>
      </c>
      <c r="J42" s="19"/>
      <c r="K42" s="21">
        <f>IF(D42="","",IF(J42="来た","使わない（本人が出席）",IF(COUNTIF($D$6:$D$205,D42)&gt;1,"確かめる（同じ名前が2行）",IF(E42="","確かめる（紙の種類）",IF(OR(G42="出し直しを頼む",G42="扱いを入力で選ぶ"),"確かめる（代理人が空欄）",IF(AND(H42="締切の後",'入力'!$B$11&lt;&gt;"数える"),"使わない（締切の後）",E42))))))</f>
      </c>
      <c r="L42" s="19"/>
      <c r="M42" s="22"/>
    </row>
    <row r="43" ht="20" customHeight="1" spans="1:13" x14ac:dyDescent="0.25">
      <c r="A43" s="17">
        <f>IF(D43="","",ROW()-5)</f>
      </c>
      <c r="B43" s="18"/>
      <c r="C43" s="19"/>
      <c r="D43" s="20"/>
      <c r="E43" s="19"/>
      <c r="F43" s="20"/>
      <c r="G43" s="21">
        <f>IF(OR(D43="",E43&lt;&gt;"委任状"),"",IF(F43&lt;&gt;"",F43,IF('入力'!$B$10="議長に委任する","議長",IF('入力'!$B$10="出し直しを頼む","出し直しを頼む","扱いを入力で選ぶ"))))</f>
      </c>
      <c r="H43" s="17">
        <f>IF(OR(D43="",NOT(ISNUMBER(B43)),NOT(ISNUMBER('入力'!$B$7))),"",IF(B43&gt;'入力'!$B$7,"締切の後","締切まで"))</f>
      </c>
      <c r="I43" s="17">
        <f>IF(OR(G43="",G43="出し直しを頼む",G43="扱いを入力で選ぶ",J43="来た"),"",COUNTIFS($G$6:$G$205,G43,$J$6:$J$205,"&lt;&gt;来た"))</f>
      </c>
      <c r="J43" s="19"/>
      <c r="K43" s="21">
        <f>IF(D43="","",IF(J43="来た","使わない（本人が出席）",IF(COUNTIF($D$6:$D$205,D43)&gt;1,"確かめる（同じ名前が2行）",IF(E43="","確かめる（紙の種類）",IF(OR(G43="出し直しを頼む",G43="扱いを入力で選ぶ"),"確かめる（代理人が空欄）",IF(AND(H43="締切の後",'入力'!$B$11&lt;&gt;"数える"),"使わない（締切の後）",E43))))))</f>
      </c>
      <c r="L43" s="19"/>
      <c r="M43" s="22"/>
    </row>
    <row r="44" ht="20" customHeight="1" spans="1:13" x14ac:dyDescent="0.25">
      <c r="A44" s="17">
        <f>IF(D44="","",ROW()-5)</f>
      </c>
      <c r="B44" s="18"/>
      <c r="C44" s="19"/>
      <c r="D44" s="20"/>
      <c r="E44" s="19"/>
      <c r="F44" s="20"/>
      <c r="G44" s="21">
        <f>IF(OR(D44="",E44&lt;&gt;"委任状"),"",IF(F44&lt;&gt;"",F44,IF('入力'!$B$10="議長に委任する","議長",IF('入力'!$B$10="出し直しを頼む","出し直しを頼む","扱いを入力で選ぶ"))))</f>
      </c>
      <c r="H44" s="17">
        <f>IF(OR(D44="",NOT(ISNUMBER(B44)),NOT(ISNUMBER('入力'!$B$7))),"",IF(B44&gt;'入力'!$B$7,"締切の後","締切まで"))</f>
      </c>
      <c r="I44" s="17">
        <f>IF(OR(G44="",G44="出し直しを頼む",G44="扱いを入力で選ぶ",J44="来た"),"",COUNTIFS($G$6:$G$205,G44,$J$6:$J$205,"&lt;&gt;来た"))</f>
      </c>
      <c r="J44" s="19"/>
      <c r="K44" s="21">
        <f>IF(D44="","",IF(J44="来た","使わない（本人が出席）",IF(COUNTIF($D$6:$D$205,D44)&gt;1,"確かめる（同じ名前が2行）",IF(E44="","確かめる（紙の種類）",IF(OR(G44="出し直しを頼む",G44="扱いを入力で選ぶ"),"確かめる（代理人が空欄）",IF(AND(H44="締切の後",'入力'!$B$11&lt;&gt;"数える"),"使わない（締切の後）",E44))))))</f>
      </c>
      <c r="L44" s="19"/>
      <c r="M44" s="22"/>
    </row>
    <row r="45" ht="20" customHeight="1" spans="1:13" x14ac:dyDescent="0.25">
      <c r="A45" s="17">
        <f>IF(D45="","",ROW()-5)</f>
      </c>
      <c r="B45" s="18"/>
      <c r="C45" s="19"/>
      <c r="D45" s="20"/>
      <c r="E45" s="19"/>
      <c r="F45" s="20"/>
      <c r="G45" s="21">
        <f>IF(OR(D45="",E45&lt;&gt;"委任状"),"",IF(F45&lt;&gt;"",F45,IF('入力'!$B$10="議長に委任する","議長",IF('入力'!$B$10="出し直しを頼む","出し直しを頼む","扱いを入力で選ぶ"))))</f>
      </c>
      <c r="H45" s="17">
        <f>IF(OR(D45="",NOT(ISNUMBER(B45)),NOT(ISNUMBER('入力'!$B$7))),"",IF(B45&gt;'入力'!$B$7,"締切の後","締切まで"))</f>
      </c>
      <c r="I45" s="17">
        <f>IF(OR(G45="",G45="出し直しを頼む",G45="扱いを入力で選ぶ",J45="来た"),"",COUNTIFS($G$6:$G$205,G45,$J$6:$J$205,"&lt;&gt;来た"))</f>
      </c>
      <c r="J45" s="19"/>
      <c r="K45" s="21">
        <f>IF(D45="","",IF(J45="来た","使わない（本人が出席）",IF(COUNTIF($D$6:$D$205,D45)&gt;1,"確かめる（同じ名前が2行）",IF(E45="","確かめる（紙の種類）",IF(OR(G45="出し直しを頼む",G45="扱いを入力で選ぶ"),"確かめる（代理人が空欄）",IF(AND(H45="締切の後",'入力'!$B$11&lt;&gt;"数える"),"使わない（締切の後）",E45))))))</f>
      </c>
      <c r="L45" s="19"/>
      <c r="M45" s="22"/>
    </row>
    <row r="46" ht="20" customHeight="1" spans="1:13" x14ac:dyDescent="0.25">
      <c r="A46" s="17">
        <f>IF(D46="","",ROW()-5)</f>
      </c>
      <c r="B46" s="18"/>
      <c r="C46" s="19"/>
      <c r="D46" s="20"/>
      <c r="E46" s="19"/>
      <c r="F46" s="20"/>
      <c r="G46" s="21">
        <f>IF(OR(D46="",E46&lt;&gt;"委任状"),"",IF(F46&lt;&gt;"",F46,IF('入力'!$B$10="議長に委任する","議長",IF('入力'!$B$10="出し直しを頼む","出し直しを頼む","扱いを入力で選ぶ"))))</f>
      </c>
      <c r="H46" s="17">
        <f>IF(OR(D46="",NOT(ISNUMBER(B46)),NOT(ISNUMBER('入力'!$B$7))),"",IF(B46&gt;'入力'!$B$7,"締切の後","締切まで"))</f>
      </c>
      <c r="I46" s="17">
        <f>IF(OR(G46="",G46="出し直しを頼む",G46="扱いを入力で選ぶ",J46="来た"),"",COUNTIFS($G$6:$G$205,G46,$J$6:$J$205,"&lt;&gt;来た"))</f>
      </c>
      <c r="J46" s="19"/>
      <c r="K46" s="21">
        <f>IF(D46="","",IF(J46="来た","使わない（本人が出席）",IF(COUNTIF($D$6:$D$205,D46)&gt;1,"確かめる（同じ名前が2行）",IF(E46="","確かめる（紙の種類）",IF(OR(G46="出し直しを頼む",G46="扱いを入力で選ぶ"),"確かめる（代理人が空欄）",IF(AND(H46="締切の後",'入力'!$B$11&lt;&gt;"数える"),"使わない（締切の後）",E46))))))</f>
      </c>
      <c r="L46" s="19"/>
      <c r="M46" s="22"/>
    </row>
    <row r="47" ht="20" customHeight="1" spans="1:13" x14ac:dyDescent="0.25">
      <c r="A47" s="17">
        <f>IF(D47="","",ROW()-5)</f>
      </c>
      <c r="B47" s="18"/>
      <c r="C47" s="19"/>
      <c r="D47" s="20"/>
      <c r="E47" s="19"/>
      <c r="F47" s="20"/>
      <c r="G47" s="21">
        <f>IF(OR(D47="",E47&lt;&gt;"委任状"),"",IF(F47&lt;&gt;"",F47,IF('入力'!$B$10="議長に委任する","議長",IF('入力'!$B$10="出し直しを頼む","出し直しを頼む","扱いを入力で選ぶ"))))</f>
      </c>
      <c r="H47" s="17">
        <f>IF(OR(D47="",NOT(ISNUMBER(B47)),NOT(ISNUMBER('入力'!$B$7))),"",IF(B47&gt;'入力'!$B$7,"締切の後","締切まで"))</f>
      </c>
      <c r="I47" s="17">
        <f>IF(OR(G47="",G47="出し直しを頼む",G47="扱いを入力で選ぶ",J47="来た"),"",COUNTIFS($G$6:$G$205,G47,$J$6:$J$205,"&lt;&gt;来た"))</f>
      </c>
      <c r="J47" s="19"/>
      <c r="K47" s="21">
        <f>IF(D47="","",IF(J47="来た","使わない（本人が出席）",IF(COUNTIF($D$6:$D$205,D47)&gt;1,"確かめる（同じ名前が2行）",IF(E47="","確かめる（紙の種類）",IF(OR(G47="出し直しを頼む",G47="扱いを入力で選ぶ"),"確かめる（代理人が空欄）",IF(AND(H47="締切の後",'入力'!$B$11&lt;&gt;"数える"),"使わない（締切の後）",E47))))))</f>
      </c>
      <c r="L47" s="19"/>
      <c r="M47" s="22"/>
    </row>
    <row r="48" ht="20" customHeight="1" spans="1:13" x14ac:dyDescent="0.25">
      <c r="A48" s="17">
        <f>IF(D48="","",ROW()-5)</f>
      </c>
      <c r="B48" s="18"/>
      <c r="C48" s="19"/>
      <c r="D48" s="20"/>
      <c r="E48" s="19"/>
      <c r="F48" s="20"/>
      <c r="G48" s="21">
        <f>IF(OR(D48="",E48&lt;&gt;"委任状"),"",IF(F48&lt;&gt;"",F48,IF('入力'!$B$10="議長に委任する","議長",IF('入力'!$B$10="出し直しを頼む","出し直しを頼む","扱いを入力で選ぶ"))))</f>
      </c>
      <c r="H48" s="17">
        <f>IF(OR(D48="",NOT(ISNUMBER(B48)),NOT(ISNUMBER('入力'!$B$7))),"",IF(B48&gt;'入力'!$B$7,"締切の後","締切まで"))</f>
      </c>
      <c r="I48" s="17">
        <f>IF(OR(G48="",G48="出し直しを頼む",G48="扱いを入力で選ぶ",J48="来た"),"",COUNTIFS($G$6:$G$205,G48,$J$6:$J$205,"&lt;&gt;来た"))</f>
      </c>
      <c r="J48" s="19"/>
      <c r="K48" s="21">
        <f>IF(D48="","",IF(J48="来た","使わない（本人が出席）",IF(COUNTIF($D$6:$D$205,D48)&gt;1,"確かめる（同じ名前が2行）",IF(E48="","確かめる（紙の種類）",IF(OR(G48="出し直しを頼む",G48="扱いを入力で選ぶ"),"確かめる（代理人が空欄）",IF(AND(H48="締切の後",'入力'!$B$11&lt;&gt;"数える"),"使わない（締切の後）",E48))))))</f>
      </c>
      <c r="L48" s="19"/>
      <c r="M48" s="22"/>
    </row>
    <row r="49" ht="20" customHeight="1" spans="1:13" x14ac:dyDescent="0.25">
      <c r="A49" s="17">
        <f>IF(D49="","",ROW()-5)</f>
      </c>
      <c r="B49" s="18"/>
      <c r="C49" s="19"/>
      <c r="D49" s="20"/>
      <c r="E49" s="19"/>
      <c r="F49" s="20"/>
      <c r="G49" s="21">
        <f>IF(OR(D49="",E49&lt;&gt;"委任状"),"",IF(F49&lt;&gt;"",F49,IF('入力'!$B$10="議長に委任する","議長",IF('入力'!$B$10="出し直しを頼む","出し直しを頼む","扱いを入力で選ぶ"))))</f>
      </c>
      <c r="H49" s="17">
        <f>IF(OR(D49="",NOT(ISNUMBER(B49)),NOT(ISNUMBER('入力'!$B$7))),"",IF(B49&gt;'入力'!$B$7,"締切の後","締切まで"))</f>
      </c>
      <c r="I49" s="17">
        <f>IF(OR(G49="",G49="出し直しを頼む",G49="扱いを入力で選ぶ",J49="来た"),"",COUNTIFS($G$6:$G$205,G49,$J$6:$J$205,"&lt;&gt;来た"))</f>
      </c>
      <c r="J49" s="19"/>
      <c r="K49" s="21">
        <f>IF(D49="","",IF(J49="来た","使わない（本人が出席）",IF(COUNTIF($D$6:$D$205,D49)&gt;1,"確かめる（同じ名前が2行）",IF(E49="","確かめる（紙の種類）",IF(OR(G49="出し直しを頼む",G49="扱いを入力で選ぶ"),"確かめる（代理人が空欄）",IF(AND(H49="締切の後",'入力'!$B$11&lt;&gt;"数える"),"使わない（締切の後）",E49))))))</f>
      </c>
      <c r="L49" s="19"/>
      <c r="M49" s="22"/>
    </row>
    <row r="50" ht="20" customHeight="1" spans="1:13" x14ac:dyDescent="0.25">
      <c r="A50" s="17">
        <f>IF(D50="","",ROW()-5)</f>
      </c>
      <c r="B50" s="18"/>
      <c r="C50" s="19"/>
      <c r="D50" s="20"/>
      <c r="E50" s="19"/>
      <c r="F50" s="20"/>
      <c r="G50" s="21">
        <f>IF(OR(D50="",E50&lt;&gt;"委任状"),"",IF(F50&lt;&gt;"",F50,IF('入力'!$B$10="議長に委任する","議長",IF('入力'!$B$10="出し直しを頼む","出し直しを頼む","扱いを入力で選ぶ"))))</f>
      </c>
      <c r="H50" s="17">
        <f>IF(OR(D50="",NOT(ISNUMBER(B50)),NOT(ISNUMBER('入力'!$B$7))),"",IF(B50&gt;'入力'!$B$7,"締切の後","締切まで"))</f>
      </c>
      <c r="I50" s="17">
        <f>IF(OR(G50="",G50="出し直しを頼む",G50="扱いを入力で選ぶ",J50="来た"),"",COUNTIFS($G$6:$G$205,G50,$J$6:$J$205,"&lt;&gt;来た"))</f>
      </c>
      <c r="J50" s="19"/>
      <c r="K50" s="21">
        <f>IF(D50="","",IF(J50="来た","使わない（本人が出席）",IF(COUNTIF($D$6:$D$205,D50)&gt;1,"確かめる（同じ名前が2行）",IF(E50="","確かめる（紙の種類）",IF(OR(G50="出し直しを頼む",G50="扱いを入力で選ぶ"),"確かめる（代理人が空欄）",IF(AND(H50="締切の後",'入力'!$B$11&lt;&gt;"数える"),"使わない（締切の後）",E50))))))</f>
      </c>
      <c r="L50" s="19"/>
      <c r="M50" s="22"/>
    </row>
    <row r="51" ht="20" customHeight="1" spans="1:13" x14ac:dyDescent="0.25">
      <c r="A51" s="17">
        <f>IF(D51="","",ROW()-5)</f>
      </c>
      <c r="B51" s="18"/>
      <c r="C51" s="19"/>
      <c r="D51" s="20"/>
      <c r="E51" s="19"/>
      <c r="F51" s="20"/>
      <c r="G51" s="21">
        <f>IF(OR(D51="",E51&lt;&gt;"委任状"),"",IF(F51&lt;&gt;"",F51,IF('入力'!$B$10="議長に委任する","議長",IF('入力'!$B$10="出し直しを頼む","出し直しを頼む","扱いを入力で選ぶ"))))</f>
      </c>
      <c r="H51" s="17">
        <f>IF(OR(D51="",NOT(ISNUMBER(B51)),NOT(ISNUMBER('入力'!$B$7))),"",IF(B51&gt;'入力'!$B$7,"締切の後","締切まで"))</f>
      </c>
      <c r="I51" s="17">
        <f>IF(OR(G51="",G51="出し直しを頼む",G51="扱いを入力で選ぶ",J51="来た"),"",COUNTIFS($G$6:$G$205,G51,$J$6:$J$205,"&lt;&gt;来た"))</f>
      </c>
      <c r="J51" s="19"/>
      <c r="K51" s="21">
        <f>IF(D51="","",IF(J51="来た","使わない（本人が出席）",IF(COUNTIF($D$6:$D$205,D51)&gt;1,"確かめる（同じ名前が2行）",IF(E51="","確かめる（紙の種類）",IF(OR(G51="出し直しを頼む",G51="扱いを入力で選ぶ"),"確かめる（代理人が空欄）",IF(AND(H51="締切の後",'入力'!$B$11&lt;&gt;"数える"),"使わない（締切の後）",E51))))))</f>
      </c>
      <c r="L51" s="19"/>
      <c r="M51" s="22"/>
    </row>
    <row r="52" ht="20" customHeight="1" spans="1:13" x14ac:dyDescent="0.25">
      <c r="A52" s="17">
        <f>IF(D52="","",ROW()-5)</f>
      </c>
      <c r="B52" s="18"/>
      <c r="C52" s="19"/>
      <c r="D52" s="20"/>
      <c r="E52" s="19"/>
      <c r="F52" s="20"/>
      <c r="G52" s="21">
        <f>IF(OR(D52="",E52&lt;&gt;"委任状"),"",IF(F52&lt;&gt;"",F52,IF('入力'!$B$10="議長に委任する","議長",IF('入力'!$B$10="出し直しを頼む","出し直しを頼む","扱いを入力で選ぶ"))))</f>
      </c>
      <c r="H52" s="17">
        <f>IF(OR(D52="",NOT(ISNUMBER(B52)),NOT(ISNUMBER('入力'!$B$7))),"",IF(B52&gt;'入力'!$B$7,"締切の後","締切まで"))</f>
      </c>
      <c r="I52" s="17">
        <f>IF(OR(G52="",G52="出し直しを頼む",G52="扱いを入力で選ぶ",J52="来た"),"",COUNTIFS($G$6:$G$205,G52,$J$6:$J$205,"&lt;&gt;来た"))</f>
      </c>
      <c r="J52" s="19"/>
      <c r="K52" s="21">
        <f>IF(D52="","",IF(J52="来た","使わない（本人が出席）",IF(COUNTIF($D$6:$D$205,D52)&gt;1,"確かめる（同じ名前が2行）",IF(E52="","確かめる（紙の種類）",IF(OR(G52="出し直しを頼む",G52="扱いを入力で選ぶ"),"確かめる（代理人が空欄）",IF(AND(H52="締切の後",'入力'!$B$11&lt;&gt;"数える"),"使わない（締切の後）",E52))))))</f>
      </c>
      <c r="L52" s="19"/>
      <c r="M52" s="22"/>
    </row>
    <row r="53" ht="20" customHeight="1" spans="1:13" x14ac:dyDescent="0.25">
      <c r="A53" s="17">
        <f>IF(D53="","",ROW()-5)</f>
      </c>
      <c r="B53" s="18"/>
      <c r="C53" s="19"/>
      <c r="D53" s="20"/>
      <c r="E53" s="19"/>
      <c r="F53" s="20"/>
      <c r="G53" s="21">
        <f>IF(OR(D53="",E53&lt;&gt;"委任状"),"",IF(F53&lt;&gt;"",F53,IF('入力'!$B$10="議長に委任する","議長",IF('入力'!$B$10="出し直しを頼む","出し直しを頼む","扱いを入力で選ぶ"))))</f>
      </c>
      <c r="H53" s="17">
        <f>IF(OR(D53="",NOT(ISNUMBER(B53)),NOT(ISNUMBER('入力'!$B$7))),"",IF(B53&gt;'入力'!$B$7,"締切の後","締切まで"))</f>
      </c>
      <c r="I53" s="17">
        <f>IF(OR(G53="",G53="出し直しを頼む",G53="扱いを入力で選ぶ",J53="来た"),"",COUNTIFS($G$6:$G$205,G53,$J$6:$J$205,"&lt;&gt;来た"))</f>
      </c>
      <c r="J53" s="19"/>
      <c r="K53" s="21">
        <f>IF(D53="","",IF(J53="来た","使わない（本人が出席）",IF(COUNTIF($D$6:$D$205,D53)&gt;1,"確かめる（同じ名前が2行）",IF(E53="","確かめる（紙の種類）",IF(OR(G53="出し直しを頼む",G53="扱いを入力で選ぶ"),"確かめる（代理人が空欄）",IF(AND(H53="締切の後",'入力'!$B$11&lt;&gt;"数える"),"使わない（締切の後）",E53))))))</f>
      </c>
      <c r="L53" s="19"/>
      <c r="M53" s="22"/>
    </row>
    <row r="54" ht="20" customHeight="1" spans="1:13" x14ac:dyDescent="0.25">
      <c r="A54" s="17">
        <f>IF(D54="","",ROW()-5)</f>
      </c>
      <c r="B54" s="18"/>
      <c r="C54" s="19"/>
      <c r="D54" s="20"/>
      <c r="E54" s="19"/>
      <c r="F54" s="20"/>
      <c r="G54" s="21">
        <f>IF(OR(D54="",E54&lt;&gt;"委任状"),"",IF(F54&lt;&gt;"",F54,IF('入力'!$B$10="議長に委任する","議長",IF('入力'!$B$10="出し直しを頼む","出し直しを頼む","扱いを入力で選ぶ"))))</f>
      </c>
      <c r="H54" s="17">
        <f>IF(OR(D54="",NOT(ISNUMBER(B54)),NOT(ISNUMBER('入力'!$B$7))),"",IF(B54&gt;'入力'!$B$7,"締切の後","締切まで"))</f>
      </c>
      <c r="I54" s="17">
        <f>IF(OR(G54="",G54="出し直しを頼む",G54="扱いを入力で選ぶ",J54="来た"),"",COUNTIFS($G$6:$G$205,G54,$J$6:$J$205,"&lt;&gt;来た"))</f>
      </c>
      <c r="J54" s="19"/>
      <c r="K54" s="21">
        <f>IF(D54="","",IF(J54="来た","使わない（本人が出席）",IF(COUNTIF($D$6:$D$205,D54)&gt;1,"確かめる（同じ名前が2行）",IF(E54="","確かめる（紙の種類）",IF(OR(G54="出し直しを頼む",G54="扱いを入力で選ぶ"),"確かめる（代理人が空欄）",IF(AND(H54="締切の後",'入力'!$B$11&lt;&gt;"数える"),"使わない（締切の後）",E54))))))</f>
      </c>
      <c r="L54" s="19"/>
      <c r="M54" s="22"/>
    </row>
    <row r="55" ht="20" customHeight="1" spans="1:13" x14ac:dyDescent="0.25">
      <c r="A55" s="17">
        <f>IF(D55="","",ROW()-5)</f>
      </c>
      <c r="B55" s="18"/>
      <c r="C55" s="19"/>
      <c r="D55" s="20"/>
      <c r="E55" s="19"/>
      <c r="F55" s="20"/>
      <c r="G55" s="21">
        <f>IF(OR(D55="",E55&lt;&gt;"委任状"),"",IF(F55&lt;&gt;"",F55,IF('入力'!$B$10="議長に委任する","議長",IF('入力'!$B$10="出し直しを頼む","出し直しを頼む","扱いを入力で選ぶ"))))</f>
      </c>
      <c r="H55" s="17">
        <f>IF(OR(D55="",NOT(ISNUMBER(B55)),NOT(ISNUMBER('入力'!$B$7))),"",IF(B55&gt;'入力'!$B$7,"締切の後","締切まで"))</f>
      </c>
      <c r="I55" s="17">
        <f>IF(OR(G55="",G55="出し直しを頼む",G55="扱いを入力で選ぶ",J55="来た"),"",COUNTIFS($G$6:$G$205,G55,$J$6:$J$205,"&lt;&gt;来た"))</f>
      </c>
      <c r="J55" s="19"/>
      <c r="K55" s="21">
        <f>IF(D55="","",IF(J55="来た","使わない（本人が出席）",IF(COUNTIF($D$6:$D$205,D55)&gt;1,"確かめる（同じ名前が2行）",IF(E55="","確かめる（紙の種類）",IF(OR(G55="出し直しを頼む",G55="扱いを入力で選ぶ"),"確かめる（代理人が空欄）",IF(AND(H55="締切の後",'入力'!$B$11&lt;&gt;"数える"),"使わない（締切の後）",E55))))))</f>
      </c>
      <c r="L55" s="19"/>
      <c r="M55" s="22"/>
    </row>
    <row r="56" ht="20" customHeight="1" spans="1:13" x14ac:dyDescent="0.25">
      <c r="A56" s="17">
        <f>IF(D56="","",ROW()-5)</f>
      </c>
      <c r="B56" s="18"/>
      <c r="C56" s="19"/>
      <c r="D56" s="20"/>
      <c r="E56" s="19"/>
      <c r="F56" s="20"/>
      <c r="G56" s="21">
        <f>IF(OR(D56="",E56&lt;&gt;"委任状"),"",IF(F56&lt;&gt;"",F56,IF('入力'!$B$10="議長に委任する","議長",IF('入力'!$B$10="出し直しを頼む","出し直しを頼む","扱いを入力で選ぶ"))))</f>
      </c>
      <c r="H56" s="17">
        <f>IF(OR(D56="",NOT(ISNUMBER(B56)),NOT(ISNUMBER('入力'!$B$7))),"",IF(B56&gt;'入力'!$B$7,"締切の後","締切まで"))</f>
      </c>
      <c r="I56" s="17">
        <f>IF(OR(G56="",G56="出し直しを頼む",G56="扱いを入力で選ぶ",J56="来た"),"",COUNTIFS($G$6:$G$205,G56,$J$6:$J$205,"&lt;&gt;来た"))</f>
      </c>
      <c r="J56" s="19"/>
      <c r="K56" s="21">
        <f>IF(D56="","",IF(J56="来た","使わない（本人が出席）",IF(COUNTIF($D$6:$D$205,D56)&gt;1,"確かめる（同じ名前が2行）",IF(E56="","確かめる（紙の種類）",IF(OR(G56="出し直しを頼む",G56="扱いを入力で選ぶ"),"確かめる（代理人が空欄）",IF(AND(H56="締切の後",'入力'!$B$11&lt;&gt;"数える"),"使わない（締切の後）",E56))))))</f>
      </c>
      <c r="L56" s="19"/>
      <c r="M56" s="22"/>
    </row>
    <row r="57" ht="20" customHeight="1" spans="1:13" x14ac:dyDescent="0.25">
      <c r="A57" s="17">
        <f>IF(D57="","",ROW()-5)</f>
      </c>
      <c r="B57" s="18"/>
      <c r="C57" s="19"/>
      <c r="D57" s="20"/>
      <c r="E57" s="19"/>
      <c r="F57" s="20"/>
      <c r="G57" s="21">
        <f>IF(OR(D57="",E57&lt;&gt;"委任状"),"",IF(F57&lt;&gt;"",F57,IF('入力'!$B$10="議長に委任する","議長",IF('入力'!$B$10="出し直しを頼む","出し直しを頼む","扱いを入力で選ぶ"))))</f>
      </c>
      <c r="H57" s="17">
        <f>IF(OR(D57="",NOT(ISNUMBER(B57)),NOT(ISNUMBER('入力'!$B$7))),"",IF(B57&gt;'入力'!$B$7,"締切の後","締切まで"))</f>
      </c>
      <c r="I57" s="17">
        <f>IF(OR(G57="",G57="出し直しを頼む",G57="扱いを入力で選ぶ",J57="来た"),"",COUNTIFS($G$6:$G$205,G57,$J$6:$J$205,"&lt;&gt;来た"))</f>
      </c>
      <c r="J57" s="19"/>
      <c r="K57" s="21">
        <f>IF(D57="","",IF(J57="来た","使わない（本人が出席）",IF(COUNTIF($D$6:$D$205,D57)&gt;1,"確かめる（同じ名前が2行）",IF(E57="","確かめる（紙の種類）",IF(OR(G57="出し直しを頼む",G57="扱いを入力で選ぶ"),"確かめる（代理人が空欄）",IF(AND(H57="締切の後",'入力'!$B$11&lt;&gt;"数える"),"使わない（締切の後）",E57))))))</f>
      </c>
      <c r="L57" s="19"/>
      <c r="M57" s="22"/>
    </row>
    <row r="58" ht="20" customHeight="1" spans="1:13" x14ac:dyDescent="0.25">
      <c r="A58" s="17">
        <f>IF(D58="","",ROW()-5)</f>
      </c>
      <c r="B58" s="18"/>
      <c r="C58" s="19"/>
      <c r="D58" s="20"/>
      <c r="E58" s="19"/>
      <c r="F58" s="20"/>
      <c r="G58" s="21">
        <f>IF(OR(D58="",E58&lt;&gt;"委任状"),"",IF(F58&lt;&gt;"",F58,IF('入力'!$B$10="議長に委任する","議長",IF('入力'!$B$10="出し直しを頼む","出し直しを頼む","扱いを入力で選ぶ"))))</f>
      </c>
      <c r="H58" s="17">
        <f>IF(OR(D58="",NOT(ISNUMBER(B58)),NOT(ISNUMBER('入力'!$B$7))),"",IF(B58&gt;'入力'!$B$7,"締切の後","締切まで"))</f>
      </c>
      <c r="I58" s="17">
        <f>IF(OR(G58="",G58="出し直しを頼む",G58="扱いを入力で選ぶ",J58="来た"),"",COUNTIFS($G$6:$G$205,G58,$J$6:$J$205,"&lt;&gt;来た"))</f>
      </c>
      <c r="J58" s="19"/>
      <c r="K58" s="21">
        <f>IF(D58="","",IF(J58="来た","使わない（本人が出席）",IF(COUNTIF($D$6:$D$205,D58)&gt;1,"確かめる（同じ名前が2行）",IF(E58="","確かめる（紙の種類）",IF(OR(G58="出し直しを頼む",G58="扱いを入力で選ぶ"),"確かめる（代理人が空欄）",IF(AND(H58="締切の後",'入力'!$B$11&lt;&gt;"数える"),"使わない（締切の後）",E58))))))</f>
      </c>
      <c r="L58" s="19"/>
      <c r="M58" s="22"/>
    </row>
    <row r="59" ht="20" customHeight="1" spans="1:13" x14ac:dyDescent="0.25">
      <c r="A59" s="17">
        <f>IF(D59="","",ROW()-5)</f>
      </c>
      <c r="B59" s="18"/>
      <c r="C59" s="19"/>
      <c r="D59" s="20"/>
      <c r="E59" s="19"/>
      <c r="F59" s="20"/>
      <c r="G59" s="21">
        <f>IF(OR(D59="",E59&lt;&gt;"委任状"),"",IF(F59&lt;&gt;"",F59,IF('入力'!$B$10="議長に委任する","議長",IF('入力'!$B$10="出し直しを頼む","出し直しを頼む","扱いを入力で選ぶ"))))</f>
      </c>
      <c r="H59" s="17">
        <f>IF(OR(D59="",NOT(ISNUMBER(B59)),NOT(ISNUMBER('入力'!$B$7))),"",IF(B59&gt;'入力'!$B$7,"締切の後","締切まで"))</f>
      </c>
      <c r="I59" s="17">
        <f>IF(OR(G59="",G59="出し直しを頼む",G59="扱いを入力で選ぶ",J59="来た"),"",COUNTIFS($G$6:$G$205,G59,$J$6:$J$205,"&lt;&gt;来た"))</f>
      </c>
      <c r="J59" s="19"/>
      <c r="K59" s="21">
        <f>IF(D59="","",IF(J59="来た","使わない（本人が出席）",IF(COUNTIF($D$6:$D$205,D59)&gt;1,"確かめる（同じ名前が2行）",IF(E59="","確かめる（紙の種類）",IF(OR(G59="出し直しを頼む",G59="扱いを入力で選ぶ"),"確かめる（代理人が空欄）",IF(AND(H59="締切の後",'入力'!$B$11&lt;&gt;"数える"),"使わない（締切の後）",E59))))))</f>
      </c>
      <c r="L59" s="19"/>
      <c r="M59" s="22"/>
    </row>
    <row r="60" ht="20" customHeight="1" spans="1:13" x14ac:dyDescent="0.25">
      <c r="A60" s="17">
        <f>IF(D60="","",ROW()-5)</f>
      </c>
      <c r="B60" s="18"/>
      <c r="C60" s="19"/>
      <c r="D60" s="20"/>
      <c r="E60" s="19"/>
      <c r="F60" s="20"/>
      <c r="G60" s="21">
        <f>IF(OR(D60="",E60&lt;&gt;"委任状"),"",IF(F60&lt;&gt;"",F60,IF('入力'!$B$10="議長に委任する","議長",IF('入力'!$B$10="出し直しを頼む","出し直しを頼む","扱いを入力で選ぶ"))))</f>
      </c>
      <c r="H60" s="17">
        <f>IF(OR(D60="",NOT(ISNUMBER(B60)),NOT(ISNUMBER('入力'!$B$7))),"",IF(B60&gt;'入力'!$B$7,"締切の後","締切まで"))</f>
      </c>
      <c r="I60" s="17">
        <f>IF(OR(G60="",G60="出し直しを頼む",G60="扱いを入力で選ぶ",J60="来た"),"",COUNTIFS($G$6:$G$205,G60,$J$6:$J$205,"&lt;&gt;来た"))</f>
      </c>
      <c r="J60" s="19"/>
      <c r="K60" s="21">
        <f>IF(D60="","",IF(J60="来た","使わない（本人が出席）",IF(COUNTIF($D$6:$D$205,D60)&gt;1,"確かめる（同じ名前が2行）",IF(E60="","確かめる（紙の種類）",IF(OR(G60="出し直しを頼む",G60="扱いを入力で選ぶ"),"確かめる（代理人が空欄）",IF(AND(H60="締切の後",'入力'!$B$11&lt;&gt;"数える"),"使わない（締切の後）",E60))))))</f>
      </c>
      <c r="L60" s="19"/>
      <c r="M60" s="22"/>
    </row>
    <row r="61" ht="20" customHeight="1" spans="1:13" x14ac:dyDescent="0.25">
      <c r="A61" s="17">
        <f>IF(D61="","",ROW()-5)</f>
      </c>
      <c r="B61" s="18"/>
      <c r="C61" s="19"/>
      <c r="D61" s="20"/>
      <c r="E61" s="19"/>
      <c r="F61" s="20"/>
      <c r="G61" s="21">
        <f>IF(OR(D61="",E61&lt;&gt;"委任状"),"",IF(F61&lt;&gt;"",F61,IF('入力'!$B$10="議長に委任する","議長",IF('入力'!$B$10="出し直しを頼む","出し直しを頼む","扱いを入力で選ぶ"))))</f>
      </c>
      <c r="H61" s="17">
        <f>IF(OR(D61="",NOT(ISNUMBER(B61)),NOT(ISNUMBER('入力'!$B$7))),"",IF(B61&gt;'入力'!$B$7,"締切の後","締切まで"))</f>
      </c>
      <c r="I61" s="17">
        <f>IF(OR(G61="",G61="出し直しを頼む",G61="扱いを入力で選ぶ",J61="来た"),"",COUNTIFS($G$6:$G$205,G61,$J$6:$J$205,"&lt;&gt;来た"))</f>
      </c>
      <c r="J61" s="19"/>
      <c r="K61" s="21">
        <f>IF(D61="","",IF(J61="来た","使わない（本人が出席）",IF(COUNTIF($D$6:$D$205,D61)&gt;1,"確かめる（同じ名前が2行）",IF(E61="","確かめる（紙の種類）",IF(OR(G61="出し直しを頼む",G61="扱いを入力で選ぶ"),"確かめる（代理人が空欄）",IF(AND(H61="締切の後",'入力'!$B$11&lt;&gt;"数える"),"使わない（締切の後）",E61))))))</f>
      </c>
      <c r="L61" s="19"/>
      <c r="M61" s="22"/>
    </row>
    <row r="62" ht="20" customHeight="1" spans="1:13" x14ac:dyDescent="0.25">
      <c r="A62" s="17">
        <f>IF(D62="","",ROW()-5)</f>
      </c>
      <c r="B62" s="18"/>
      <c r="C62" s="19"/>
      <c r="D62" s="20"/>
      <c r="E62" s="19"/>
      <c r="F62" s="20"/>
      <c r="G62" s="21">
        <f>IF(OR(D62="",E62&lt;&gt;"委任状"),"",IF(F62&lt;&gt;"",F62,IF('入力'!$B$10="議長に委任する","議長",IF('入力'!$B$10="出し直しを頼む","出し直しを頼む","扱いを入力で選ぶ"))))</f>
      </c>
      <c r="H62" s="17">
        <f>IF(OR(D62="",NOT(ISNUMBER(B62)),NOT(ISNUMBER('入力'!$B$7))),"",IF(B62&gt;'入力'!$B$7,"締切の後","締切まで"))</f>
      </c>
      <c r="I62" s="17">
        <f>IF(OR(G62="",G62="出し直しを頼む",G62="扱いを入力で選ぶ",J62="来た"),"",COUNTIFS($G$6:$G$205,G62,$J$6:$J$205,"&lt;&gt;来た"))</f>
      </c>
      <c r="J62" s="19"/>
      <c r="K62" s="21">
        <f>IF(D62="","",IF(J62="来た","使わない（本人が出席）",IF(COUNTIF($D$6:$D$205,D62)&gt;1,"確かめる（同じ名前が2行）",IF(E62="","確かめる（紙の種類）",IF(OR(G62="出し直しを頼む",G62="扱いを入力で選ぶ"),"確かめる（代理人が空欄）",IF(AND(H62="締切の後",'入力'!$B$11&lt;&gt;"数える"),"使わない（締切の後）",E62))))))</f>
      </c>
      <c r="L62" s="19"/>
      <c r="M62" s="22"/>
    </row>
    <row r="63" ht="20" customHeight="1" spans="1:13" x14ac:dyDescent="0.25">
      <c r="A63" s="17">
        <f>IF(D63="","",ROW()-5)</f>
      </c>
      <c r="B63" s="18"/>
      <c r="C63" s="19"/>
      <c r="D63" s="20"/>
      <c r="E63" s="19"/>
      <c r="F63" s="20"/>
      <c r="G63" s="21">
        <f>IF(OR(D63="",E63&lt;&gt;"委任状"),"",IF(F63&lt;&gt;"",F63,IF('入力'!$B$10="議長に委任する","議長",IF('入力'!$B$10="出し直しを頼む","出し直しを頼む","扱いを入力で選ぶ"))))</f>
      </c>
      <c r="H63" s="17">
        <f>IF(OR(D63="",NOT(ISNUMBER(B63)),NOT(ISNUMBER('入力'!$B$7))),"",IF(B63&gt;'入力'!$B$7,"締切の後","締切まで"))</f>
      </c>
      <c r="I63" s="17">
        <f>IF(OR(G63="",G63="出し直しを頼む",G63="扱いを入力で選ぶ",J63="来た"),"",COUNTIFS($G$6:$G$205,G63,$J$6:$J$205,"&lt;&gt;来た"))</f>
      </c>
      <c r="J63" s="19"/>
      <c r="K63" s="21">
        <f>IF(D63="","",IF(J63="来た","使わない（本人が出席）",IF(COUNTIF($D$6:$D$205,D63)&gt;1,"確かめる（同じ名前が2行）",IF(E63="","確かめる（紙の種類）",IF(OR(G63="出し直しを頼む",G63="扱いを入力で選ぶ"),"確かめる（代理人が空欄）",IF(AND(H63="締切の後",'入力'!$B$11&lt;&gt;"数える"),"使わない（締切の後）",E63))))))</f>
      </c>
      <c r="L63" s="19"/>
      <c r="M63" s="22"/>
    </row>
    <row r="64" ht="20" customHeight="1" spans="1:13" x14ac:dyDescent="0.25">
      <c r="A64" s="17">
        <f>IF(D64="","",ROW()-5)</f>
      </c>
      <c r="B64" s="18"/>
      <c r="C64" s="19"/>
      <c r="D64" s="20"/>
      <c r="E64" s="19"/>
      <c r="F64" s="20"/>
      <c r="G64" s="21">
        <f>IF(OR(D64="",E64&lt;&gt;"委任状"),"",IF(F64&lt;&gt;"",F64,IF('入力'!$B$10="議長に委任する","議長",IF('入力'!$B$10="出し直しを頼む","出し直しを頼む","扱いを入力で選ぶ"))))</f>
      </c>
      <c r="H64" s="17">
        <f>IF(OR(D64="",NOT(ISNUMBER(B64)),NOT(ISNUMBER('入力'!$B$7))),"",IF(B64&gt;'入力'!$B$7,"締切の後","締切まで"))</f>
      </c>
      <c r="I64" s="17">
        <f>IF(OR(G64="",G64="出し直しを頼む",G64="扱いを入力で選ぶ",J64="来た"),"",COUNTIFS($G$6:$G$205,G64,$J$6:$J$205,"&lt;&gt;来た"))</f>
      </c>
      <c r="J64" s="19"/>
      <c r="K64" s="21">
        <f>IF(D64="","",IF(J64="来た","使わない（本人が出席）",IF(COUNTIF($D$6:$D$205,D64)&gt;1,"確かめる（同じ名前が2行）",IF(E64="","確かめる（紙の種類）",IF(OR(G64="出し直しを頼む",G64="扱いを入力で選ぶ"),"確かめる（代理人が空欄）",IF(AND(H64="締切の後",'入力'!$B$11&lt;&gt;"数える"),"使わない（締切の後）",E64))))))</f>
      </c>
      <c r="L64" s="19"/>
      <c r="M64" s="22"/>
    </row>
    <row r="65" ht="20" customHeight="1" spans="1:13" x14ac:dyDescent="0.25">
      <c r="A65" s="17">
        <f>IF(D65="","",ROW()-5)</f>
      </c>
      <c r="B65" s="18"/>
      <c r="C65" s="19"/>
      <c r="D65" s="20"/>
      <c r="E65" s="19"/>
      <c r="F65" s="20"/>
      <c r="G65" s="21">
        <f>IF(OR(D65="",E65&lt;&gt;"委任状"),"",IF(F65&lt;&gt;"",F65,IF('入力'!$B$10="議長に委任する","議長",IF('入力'!$B$10="出し直しを頼む","出し直しを頼む","扱いを入力で選ぶ"))))</f>
      </c>
      <c r="H65" s="17">
        <f>IF(OR(D65="",NOT(ISNUMBER(B65)),NOT(ISNUMBER('入力'!$B$7))),"",IF(B65&gt;'入力'!$B$7,"締切の後","締切まで"))</f>
      </c>
      <c r="I65" s="17">
        <f>IF(OR(G65="",G65="出し直しを頼む",G65="扱いを入力で選ぶ",J65="来た"),"",COUNTIFS($G$6:$G$205,G65,$J$6:$J$205,"&lt;&gt;来た"))</f>
      </c>
      <c r="J65" s="19"/>
      <c r="K65" s="21">
        <f>IF(D65="","",IF(J65="来た","使わない（本人が出席）",IF(COUNTIF($D$6:$D$205,D65)&gt;1,"確かめる（同じ名前が2行）",IF(E65="","確かめる（紙の種類）",IF(OR(G65="出し直しを頼む",G65="扱いを入力で選ぶ"),"確かめる（代理人が空欄）",IF(AND(H65="締切の後",'入力'!$B$11&lt;&gt;"数える"),"使わない（締切の後）",E65))))))</f>
      </c>
      <c r="L65" s="19"/>
      <c r="M65" s="22"/>
    </row>
    <row r="66" ht="20" customHeight="1" spans="1:13" x14ac:dyDescent="0.25">
      <c r="A66" s="17">
        <f>IF(D66="","",ROW()-5)</f>
      </c>
      <c r="B66" s="18"/>
      <c r="C66" s="19"/>
      <c r="D66" s="20"/>
      <c r="E66" s="19"/>
      <c r="F66" s="20"/>
      <c r="G66" s="21">
        <f>IF(OR(D66="",E66&lt;&gt;"委任状"),"",IF(F66&lt;&gt;"",F66,IF('入力'!$B$10="議長に委任する","議長",IF('入力'!$B$10="出し直しを頼む","出し直しを頼む","扱いを入力で選ぶ"))))</f>
      </c>
      <c r="H66" s="17">
        <f>IF(OR(D66="",NOT(ISNUMBER(B66)),NOT(ISNUMBER('入力'!$B$7))),"",IF(B66&gt;'入力'!$B$7,"締切の後","締切まで"))</f>
      </c>
      <c r="I66" s="17">
        <f>IF(OR(G66="",G66="出し直しを頼む",G66="扱いを入力で選ぶ",J66="来た"),"",COUNTIFS($G$6:$G$205,G66,$J$6:$J$205,"&lt;&gt;来た"))</f>
      </c>
      <c r="J66" s="19"/>
      <c r="K66" s="21">
        <f>IF(D66="","",IF(J66="来た","使わない（本人が出席）",IF(COUNTIF($D$6:$D$205,D66)&gt;1,"確かめる（同じ名前が2行）",IF(E66="","確かめる（紙の種類）",IF(OR(G66="出し直しを頼む",G66="扱いを入力で選ぶ"),"確かめる（代理人が空欄）",IF(AND(H66="締切の後",'入力'!$B$11&lt;&gt;"数える"),"使わない（締切の後）",E66))))))</f>
      </c>
      <c r="L66" s="19"/>
      <c r="M66" s="22"/>
    </row>
    <row r="67" ht="20" customHeight="1" spans="1:13" x14ac:dyDescent="0.25">
      <c r="A67" s="17">
        <f>IF(D67="","",ROW()-5)</f>
      </c>
      <c r="B67" s="18"/>
      <c r="C67" s="19"/>
      <c r="D67" s="20"/>
      <c r="E67" s="19"/>
      <c r="F67" s="20"/>
      <c r="G67" s="21">
        <f>IF(OR(D67="",E67&lt;&gt;"委任状"),"",IF(F67&lt;&gt;"",F67,IF('入力'!$B$10="議長に委任する","議長",IF('入力'!$B$10="出し直しを頼む","出し直しを頼む","扱いを入力で選ぶ"))))</f>
      </c>
      <c r="H67" s="17">
        <f>IF(OR(D67="",NOT(ISNUMBER(B67)),NOT(ISNUMBER('入力'!$B$7))),"",IF(B67&gt;'入力'!$B$7,"締切の後","締切まで"))</f>
      </c>
      <c r="I67" s="17">
        <f>IF(OR(G67="",G67="出し直しを頼む",G67="扱いを入力で選ぶ",J67="来た"),"",COUNTIFS($G$6:$G$205,G67,$J$6:$J$205,"&lt;&gt;来た"))</f>
      </c>
      <c r="J67" s="19"/>
      <c r="K67" s="21">
        <f>IF(D67="","",IF(J67="来た","使わない（本人が出席）",IF(COUNTIF($D$6:$D$205,D67)&gt;1,"確かめる（同じ名前が2行）",IF(E67="","確かめる（紙の種類）",IF(OR(G67="出し直しを頼む",G67="扱いを入力で選ぶ"),"確かめる（代理人が空欄）",IF(AND(H67="締切の後",'入力'!$B$11&lt;&gt;"数える"),"使わない（締切の後）",E67))))))</f>
      </c>
      <c r="L67" s="19"/>
      <c r="M67" s="22"/>
    </row>
    <row r="68" ht="20" customHeight="1" spans="1:13" x14ac:dyDescent="0.25">
      <c r="A68" s="17">
        <f>IF(D68="","",ROW()-5)</f>
      </c>
      <c r="B68" s="18"/>
      <c r="C68" s="19"/>
      <c r="D68" s="20"/>
      <c r="E68" s="19"/>
      <c r="F68" s="20"/>
      <c r="G68" s="21">
        <f>IF(OR(D68="",E68&lt;&gt;"委任状"),"",IF(F68&lt;&gt;"",F68,IF('入力'!$B$10="議長に委任する","議長",IF('入力'!$B$10="出し直しを頼む","出し直しを頼む","扱いを入力で選ぶ"))))</f>
      </c>
      <c r="H68" s="17">
        <f>IF(OR(D68="",NOT(ISNUMBER(B68)),NOT(ISNUMBER('入力'!$B$7))),"",IF(B68&gt;'入力'!$B$7,"締切の後","締切まで"))</f>
      </c>
      <c r="I68" s="17">
        <f>IF(OR(G68="",G68="出し直しを頼む",G68="扱いを入力で選ぶ",J68="来た"),"",COUNTIFS($G$6:$G$205,G68,$J$6:$J$205,"&lt;&gt;来た"))</f>
      </c>
      <c r="J68" s="19"/>
      <c r="K68" s="21">
        <f>IF(D68="","",IF(J68="来た","使わない（本人が出席）",IF(COUNTIF($D$6:$D$205,D68)&gt;1,"確かめる（同じ名前が2行）",IF(E68="","確かめる（紙の種類）",IF(OR(G68="出し直しを頼む",G68="扱いを入力で選ぶ"),"確かめる（代理人が空欄）",IF(AND(H68="締切の後",'入力'!$B$11&lt;&gt;"数える"),"使わない（締切の後）",E68))))))</f>
      </c>
      <c r="L68" s="19"/>
      <c r="M68" s="22"/>
    </row>
    <row r="69" ht="20" customHeight="1" spans="1:13" x14ac:dyDescent="0.25">
      <c r="A69" s="17">
        <f>IF(D69="","",ROW()-5)</f>
      </c>
      <c r="B69" s="18"/>
      <c r="C69" s="19"/>
      <c r="D69" s="20"/>
      <c r="E69" s="19"/>
      <c r="F69" s="20"/>
      <c r="G69" s="21">
        <f>IF(OR(D69="",E69&lt;&gt;"委任状"),"",IF(F69&lt;&gt;"",F69,IF('入力'!$B$10="議長に委任する","議長",IF('入力'!$B$10="出し直しを頼む","出し直しを頼む","扱いを入力で選ぶ"))))</f>
      </c>
      <c r="H69" s="17">
        <f>IF(OR(D69="",NOT(ISNUMBER(B69)),NOT(ISNUMBER('入力'!$B$7))),"",IF(B69&gt;'入力'!$B$7,"締切の後","締切まで"))</f>
      </c>
      <c r="I69" s="17">
        <f>IF(OR(G69="",G69="出し直しを頼む",G69="扱いを入力で選ぶ",J69="来た"),"",COUNTIFS($G$6:$G$205,G69,$J$6:$J$205,"&lt;&gt;来た"))</f>
      </c>
      <c r="J69" s="19"/>
      <c r="K69" s="21">
        <f>IF(D69="","",IF(J69="来た","使わない（本人が出席）",IF(COUNTIF($D$6:$D$205,D69)&gt;1,"確かめる（同じ名前が2行）",IF(E69="","確かめる（紙の種類）",IF(OR(G69="出し直しを頼む",G69="扱いを入力で選ぶ"),"確かめる（代理人が空欄）",IF(AND(H69="締切の後",'入力'!$B$11&lt;&gt;"数える"),"使わない（締切の後）",E69))))))</f>
      </c>
      <c r="L69" s="19"/>
      <c r="M69" s="22"/>
    </row>
    <row r="70" ht="20" customHeight="1" spans="1:13" x14ac:dyDescent="0.25">
      <c r="A70" s="17">
        <f>IF(D70="","",ROW()-5)</f>
      </c>
      <c r="B70" s="18"/>
      <c r="C70" s="19"/>
      <c r="D70" s="20"/>
      <c r="E70" s="19"/>
      <c r="F70" s="20"/>
      <c r="G70" s="21">
        <f>IF(OR(D70="",E70&lt;&gt;"委任状"),"",IF(F70&lt;&gt;"",F70,IF('入力'!$B$10="議長に委任する","議長",IF('入力'!$B$10="出し直しを頼む","出し直しを頼む","扱いを入力で選ぶ"))))</f>
      </c>
      <c r="H70" s="17">
        <f>IF(OR(D70="",NOT(ISNUMBER(B70)),NOT(ISNUMBER('入力'!$B$7))),"",IF(B70&gt;'入力'!$B$7,"締切の後","締切まで"))</f>
      </c>
      <c r="I70" s="17">
        <f>IF(OR(G70="",G70="出し直しを頼む",G70="扱いを入力で選ぶ",J70="来た"),"",COUNTIFS($G$6:$G$205,G70,$J$6:$J$205,"&lt;&gt;来た"))</f>
      </c>
      <c r="J70" s="19"/>
      <c r="K70" s="21">
        <f>IF(D70="","",IF(J70="来た","使わない（本人が出席）",IF(COUNTIF($D$6:$D$205,D70)&gt;1,"確かめる（同じ名前が2行）",IF(E70="","確かめる（紙の種類）",IF(OR(G70="出し直しを頼む",G70="扱いを入力で選ぶ"),"確かめる（代理人が空欄）",IF(AND(H70="締切の後",'入力'!$B$11&lt;&gt;"数える"),"使わない（締切の後）",E70))))))</f>
      </c>
      <c r="L70" s="19"/>
      <c r="M70" s="22"/>
    </row>
    <row r="71" ht="20" customHeight="1" spans="1:13" x14ac:dyDescent="0.25">
      <c r="A71" s="17">
        <f>IF(D71="","",ROW()-5)</f>
      </c>
      <c r="B71" s="18"/>
      <c r="C71" s="19"/>
      <c r="D71" s="20"/>
      <c r="E71" s="19"/>
      <c r="F71" s="20"/>
      <c r="G71" s="21">
        <f>IF(OR(D71="",E71&lt;&gt;"委任状"),"",IF(F71&lt;&gt;"",F71,IF('入力'!$B$10="議長に委任する","議長",IF('入力'!$B$10="出し直しを頼む","出し直しを頼む","扱いを入力で選ぶ"))))</f>
      </c>
      <c r="H71" s="17">
        <f>IF(OR(D71="",NOT(ISNUMBER(B71)),NOT(ISNUMBER('入力'!$B$7))),"",IF(B71&gt;'入力'!$B$7,"締切の後","締切まで"))</f>
      </c>
      <c r="I71" s="17">
        <f>IF(OR(G71="",G71="出し直しを頼む",G71="扱いを入力で選ぶ",J71="来た"),"",COUNTIFS($G$6:$G$205,G71,$J$6:$J$205,"&lt;&gt;来た"))</f>
      </c>
      <c r="J71" s="19"/>
      <c r="K71" s="21">
        <f>IF(D71="","",IF(J71="来た","使わない（本人が出席）",IF(COUNTIF($D$6:$D$205,D71)&gt;1,"確かめる（同じ名前が2行）",IF(E71="","確かめる（紙の種類）",IF(OR(G71="出し直しを頼む",G71="扱いを入力で選ぶ"),"確かめる（代理人が空欄）",IF(AND(H71="締切の後",'入力'!$B$11&lt;&gt;"数える"),"使わない（締切の後）",E71))))))</f>
      </c>
      <c r="L71" s="19"/>
      <c r="M71" s="22"/>
    </row>
    <row r="72" ht="20" customHeight="1" spans="1:13" x14ac:dyDescent="0.25">
      <c r="A72" s="17">
        <f>IF(D72="","",ROW()-5)</f>
      </c>
      <c r="B72" s="18"/>
      <c r="C72" s="19"/>
      <c r="D72" s="20"/>
      <c r="E72" s="19"/>
      <c r="F72" s="20"/>
      <c r="G72" s="21">
        <f>IF(OR(D72="",E72&lt;&gt;"委任状"),"",IF(F72&lt;&gt;"",F72,IF('入力'!$B$10="議長に委任する","議長",IF('入力'!$B$10="出し直しを頼む","出し直しを頼む","扱いを入力で選ぶ"))))</f>
      </c>
      <c r="H72" s="17">
        <f>IF(OR(D72="",NOT(ISNUMBER(B72)),NOT(ISNUMBER('入力'!$B$7))),"",IF(B72&gt;'入力'!$B$7,"締切の後","締切まで"))</f>
      </c>
      <c r="I72" s="17">
        <f>IF(OR(G72="",G72="出し直しを頼む",G72="扱いを入力で選ぶ",J72="来た"),"",COUNTIFS($G$6:$G$205,G72,$J$6:$J$205,"&lt;&gt;来た"))</f>
      </c>
      <c r="J72" s="19"/>
      <c r="K72" s="21">
        <f>IF(D72="","",IF(J72="来た","使わない（本人が出席）",IF(COUNTIF($D$6:$D$205,D72)&gt;1,"確かめる（同じ名前が2行）",IF(E72="","確かめる（紙の種類）",IF(OR(G72="出し直しを頼む",G72="扱いを入力で選ぶ"),"確かめる（代理人が空欄）",IF(AND(H72="締切の後",'入力'!$B$11&lt;&gt;"数える"),"使わない（締切の後）",E72))))))</f>
      </c>
      <c r="L72" s="19"/>
      <c r="M72" s="22"/>
    </row>
    <row r="73" ht="20" customHeight="1" spans="1:13" x14ac:dyDescent="0.25">
      <c r="A73" s="17">
        <f>IF(D73="","",ROW()-5)</f>
      </c>
      <c r="B73" s="18"/>
      <c r="C73" s="19"/>
      <c r="D73" s="20"/>
      <c r="E73" s="19"/>
      <c r="F73" s="20"/>
      <c r="G73" s="21">
        <f>IF(OR(D73="",E73&lt;&gt;"委任状"),"",IF(F73&lt;&gt;"",F73,IF('入力'!$B$10="議長に委任する","議長",IF('入力'!$B$10="出し直しを頼む","出し直しを頼む","扱いを入力で選ぶ"))))</f>
      </c>
      <c r="H73" s="17">
        <f>IF(OR(D73="",NOT(ISNUMBER(B73)),NOT(ISNUMBER('入力'!$B$7))),"",IF(B73&gt;'入力'!$B$7,"締切の後","締切まで"))</f>
      </c>
      <c r="I73" s="17">
        <f>IF(OR(G73="",G73="出し直しを頼む",G73="扱いを入力で選ぶ",J73="来た"),"",COUNTIFS($G$6:$G$205,G73,$J$6:$J$205,"&lt;&gt;来た"))</f>
      </c>
      <c r="J73" s="19"/>
      <c r="K73" s="21">
        <f>IF(D73="","",IF(J73="来た","使わない（本人が出席）",IF(COUNTIF($D$6:$D$205,D73)&gt;1,"確かめる（同じ名前が2行）",IF(E73="","確かめる（紙の種類）",IF(OR(G73="出し直しを頼む",G73="扱いを入力で選ぶ"),"確かめる（代理人が空欄）",IF(AND(H73="締切の後",'入力'!$B$11&lt;&gt;"数える"),"使わない（締切の後）",E73))))))</f>
      </c>
      <c r="L73" s="19"/>
      <c r="M73" s="22"/>
    </row>
    <row r="74" ht="20" customHeight="1" spans="1:13" x14ac:dyDescent="0.25">
      <c r="A74" s="17">
        <f>IF(D74="","",ROW()-5)</f>
      </c>
      <c r="B74" s="18"/>
      <c r="C74" s="19"/>
      <c r="D74" s="20"/>
      <c r="E74" s="19"/>
      <c r="F74" s="20"/>
      <c r="G74" s="21">
        <f>IF(OR(D74="",E74&lt;&gt;"委任状"),"",IF(F74&lt;&gt;"",F74,IF('入力'!$B$10="議長に委任する","議長",IF('入力'!$B$10="出し直しを頼む","出し直しを頼む","扱いを入力で選ぶ"))))</f>
      </c>
      <c r="H74" s="17">
        <f>IF(OR(D74="",NOT(ISNUMBER(B74)),NOT(ISNUMBER('入力'!$B$7))),"",IF(B74&gt;'入力'!$B$7,"締切の後","締切まで"))</f>
      </c>
      <c r="I74" s="17">
        <f>IF(OR(G74="",G74="出し直しを頼む",G74="扱いを入力で選ぶ",J74="来た"),"",COUNTIFS($G$6:$G$205,G74,$J$6:$J$205,"&lt;&gt;来た"))</f>
      </c>
      <c r="J74" s="19"/>
      <c r="K74" s="21">
        <f>IF(D74="","",IF(J74="来た","使わない（本人が出席）",IF(COUNTIF($D$6:$D$205,D74)&gt;1,"確かめる（同じ名前が2行）",IF(E74="","確かめる（紙の種類）",IF(OR(G74="出し直しを頼む",G74="扱いを入力で選ぶ"),"確かめる（代理人が空欄）",IF(AND(H74="締切の後",'入力'!$B$11&lt;&gt;"数える"),"使わない（締切の後）",E74))))))</f>
      </c>
      <c r="L74" s="19"/>
      <c r="M74" s="22"/>
    </row>
    <row r="75" ht="20" customHeight="1" spans="1:13" x14ac:dyDescent="0.25">
      <c r="A75" s="17">
        <f>IF(D75="","",ROW()-5)</f>
      </c>
      <c r="B75" s="18"/>
      <c r="C75" s="19"/>
      <c r="D75" s="20"/>
      <c r="E75" s="19"/>
      <c r="F75" s="20"/>
      <c r="G75" s="21">
        <f>IF(OR(D75="",E75&lt;&gt;"委任状"),"",IF(F75&lt;&gt;"",F75,IF('入力'!$B$10="議長に委任する","議長",IF('入力'!$B$10="出し直しを頼む","出し直しを頼む","扱いを入力で選ぶ"))))</f>
      </c>
      <c r="H75" s="17">
        <f>IF(OR(D75="",NOT(ISNUMBER(B75)),NOT(ISNUMBER('入力'!$B$7))),"",IF(B75&gt;'入力'!$B$7,"締切の後","締切まで"))</f>
      </c>
      <c r="I75" s="17">
        <f>IF(OR(G75="",G75="出し直しを頼む",G75="扱いを入力で選ぶ",J75="来た"),"",COUNTIFS($G$6:$G$205,G75,$J$6:$J$205,"&lt;&gt;来た"))</f>
      </c>
      <c r="J75" s="19"/>
      <c r="K75" s="21">
        <f>IF(D75="","",IF(J75="来た","使わない（本人が出席）",IF(COUNTIF($D$6:$D$205,D75)&gt;1,"確かめる（同じ名前が2行）",IF(E75="","確かめる（紙の種類）",IF(OR(G75="出し直しを頼む",G75="扱いを入力で選ぶ"),"確かめる（代理人が空欄）",IF(AND(H75="締切の後",'入力'!$B$11&lt;&gt;"数える"),"使わない（締切の後）",E75))))))</f>
      </c>
      <c r="L75" s="19"/>
      <c r="M75" s="22"/>
    </row>
    <row r="76" ht="20" customHeight="1" spans="1:13" x14ac:dyDescent="0.25">
      <c r="A76" s="17">
        <f>IF(D76="","",ROW()-5)</f>
      </c>
      <c r="B76" s="18"/>
      <c r="C76" s="19"/>
      <c r="D76" s="20"/>
      <c r="E76" s="19"/>
      <c r="F76" s="20"/>
      <c r="G76" s="21">
        <f>IF(OR(D76="",E76&lt;&gt;"委任状"),"",IF(F76&lt;&gt;"",F76,IF('入力'!$B$10="議長に委任する","議長",IF('入力'!$B$10="出し直しを頼む","出し直しを頼む","扱いを入力で選ぶ"))))</f>
      </c>
      <c r="H76" s="17">
        <f>IF(OR(D76="",NOT(ISNUMBER(B76)),NOT(ISNUMBER('入力'!$B$7))),"",IF(B76&gt;'入力'!$B$7,"締切の後","締切まで"))</f>
      </c>
      <c r="I76" s="17">
        <f>IF(OR(G76="",G76="出し直しを頼む",G76="扱いを入力で選ぶ",J76="来た"),"",COUNTIFS($G$6:$G$205,G76,$J$6:$J$205,"&lt;&gt;来た"))</f>
      </c>
      <c r="J76" s="19"/>
      <c r="K76" s="21">
        <f>IF(D76="","",IF(J76="来た","使わない（本人が出席）",IF(COUNTIF($D$6:$D$205,D76)&gt;1,"確かめる（同じ名前が2行）",IF(E76="","確かめる（紙の種類）",IF(OR(G76="出し直しを頼む",G76="扱いを入力で選ぶ"),"確かめる（代理人が空欄）",IF(AND(H76="締切の後",'入力'!$B$11&lt;&gt;"数える"),"使わない（締切の後）",E76))))))</f>
      </c>
      <c r="L76" s="19"/>
      <c r="M76" s="22"/>
    </row>
    <row r="77" ht="20" customHeight="1" spans="1:13" x14ac:dyDescent="0.25">
      <c r="A77" s="17">
        <f>IF(D77="","",ROW()-5)</f>
      </c>
      <c r="B77" s="18"/>
      <c r="C77" s="19"/>
      <c r="D77" s="20"/>
      <c r="E77" s="19"/>
      <c r="F77" s="20"/>
      <c r="G77" s="21">
        <f>IF(OR(D77="",E77&lt;&gt;"委任状"),"",IF(F77&lt;&gt;"",F77,IF('入力'!$B$10="議長に委任する","議長",IF('入力'!$B$10="出し直しを頼む","出し直しを頼む","扱いを入力で選ぶ"))))</f>
      </c>
      <c r="H77" s="17">
        <f>IF(OR(D77="",NOT(ISNUMBER(B77)),NOT(ISNUMBER('入力'!$B$7))),"",IF(B77&gt;'入力'!$B$7,"締切の後","締切まで"))</f>
      </c>
      <c r="I77" s="17">
        <f>IF(OR(G77="",G77="出し直しを頼む",G77="扱いを入力で選ぶ",J77="来た"),"",COUNTIFS($G$6:$G$205,G77,$J$6:$J$205,"&lt;&gt;来た"))</f>
      </c>
      <c r="J77" s="19"/>
      <c r="K77" s="21">
        <f>IF(D77="","",IF(J77="来た","使わない（本人が出席）",IF(COUNTIF($D$6:$D$205,D77)&gt;1,"確かめる（同じ名前が2行）",IF(E77="","確かめる（紙の種類）",IF(OR(G77="出し直しを頼む",G77="扱いを入力で選ぶ"),"確かめる（代理人が空欄）",IF(AND(H77="締切の後",'入力'!$B$11&lt;&gt;"数える"),"使わない（締切の後）",E77))))))</f>
      </c>
      <c r="L77" s="19"/>
      <c r="M77" s="22"/>
    </row>
    <row r="78" ht="20" customHeight="1" spans="1:13" x14ac:dyDescent="0.25">
      <c r="A78" s="17">
        <f>IF(D78="","",ROW()-5)</f>
      </c>
      <c r="B78" s="18"/>
      <c r="C78" s="19"/>
      <c r="D78" s="20"/>
      <c r="E78" s="19"/>
      <c r="F78" s="20"/>
      <c r="G78" s="21">
        <f>IF(OR(D78="",E78&lt;&gt;"委任状"),"",IF(F78&lt;&gt;"",F78,IF('入力'!$B$10="議長に委任する","議長",IF('入力'!$B$10="出し直しを頼む","出し直しを頼む","扱いを入力で選ぶ"))))</f>
      </c>
      <c r="H78" s="17">
        <f>IF(OR(D78="",NOT(ISNUMBER(B78)),NOT(ISNUMBER('入力'!$B$7))),"",IF(B78&gt;'入力'!$B$7,"締切の後","締切まで"))</f>
      </c>
      <c r="I78" s="17">
        <f>IF(OR(G78="",G78="出し直しを頼む",G78="扱いを入力で選ぶ",J78="来た"),"",COUNTIFS($G$6:$G$205,G78,$J$6:$J$205,"&lt;&gt;来た"))</f>
      </c>
      <c r="J78" s="19"/>
      <c r="K78" s="21">
        <f>IF(D78="","",IF(J78="来た","使わない（本人が出席）",IF(COUNTIF($D$6:$D$205,D78)&gt;1,"確かめる（同じ名前が2行）",IF(E78="","確かめる（紙の種類）",IF(OR(G78="出し直しを頼む",G78="扱いを入力で選ぶ"),"確かめる（代理人が空欄）",IF(AND(H78="締切の後",'入力'!$B$11&lt;&gt;"数える"),"使わない（締切の後）",E78))))))</f>
      </c>
      <c r="L78" s="19"/>
      <c r="M78" s="22"/>
    </row>
    <row r="79" ht="20" customHeight="1" spans="1:13" x14ac:dyDescent="0.25">
      <c r="A79" s="17">
        <f>IF(D79="","",ROW()-5)</f>
      </c>
      <c r="B79" s="18"/>
      <c r="C79" s="19"/>
      <c r="D79" s="20"/>
      <c r="E79" s="19"/>
      <c r="F79" s="20"/>
      <c r="G79" s="21">
        <f>IF(OR(D79="",E79&lt;&gt;"委任状"),"",IF(F79&lt;&gt;"",F79,IF('入力'!$B$10="議長に委任する","議長",IF('入力'!$B$10="出し直しを頼む","出し直しを頼む","扱いを入力で選ぶ"))))</f>
      </c>
      <c r="H79" s="17">
        <f>IF(OR(D79="",NOT(ISNUMBER(B79)),NOT(ISNUMBER('入力'!$B$7))),"",IF(B79&gt;'入力'!$B$7,"締切の後","締切まで"))</f>
      </c>
      <c r="I79" s="17">
        <f>IF(OR(G79="",G79="出し直しを頼む",G79="扱いを入力で選ぶ",J79="来た"),"",COUNTIFS($G$6:$G$205,G79,$J$6:$J$205,"&lt;&gt;来た"))</f>
      </c>
      <c r="J79" s="19"/>
      <c r="K79" s="21">
        <f>IF(D79="","",IF(J79="来た","使わない（本人が出席）",IF(COUNTIF($D$6:$D$205,D79)&gt;1,"確かめる（同じ名前が2行）",IF(E79="","確かめる（紙の種類）",IF(OR(G79="出し直しを頼む",G79="扱いを入力で選ぶ"),"確かめる（代理人が空欄）",IF(AND(H79="締切の後",'入力'!$B$11&lt;&gt;"数える"),"使わない（締切の後）",E79))))))</f>
      </c>
      <c r="L79" s="19"/>
      <c r="M79" s="22"/>
    </row>
    <row r="80" ht="20" customHeight="1" spans="1:13" x14ac:dyDescent="0.25">
      <c r="A80" s="17">
        <f>IF(D80="","",ROW()-5)</f>
      </c>
      <c r="B80" s="18"/>
      <c r="C80" s="19"/>
      <c r="D80" s="20"/>
      <c r="E80" s="19"/>
      <c r="F80" s="20"/>
      <c r="G80" s="21">
        <f>IF(OR(D80="",E80&lt;&gt;"委任状"),"",IF(F80&lt;&gt;"",F80,IF('入力'!$B$10="議長に委任する","議長",IF('入力'!$B$10="出し直しを頼む","出し直しを頼む","扱いを入力で選ぶ"))))</f>
      </c>
      <c r="H80" s="17">
        <f>IF(OR(D80="",NOT(ISNUMBER(B80)),NOT(ISNUMBER('入力'!$B$7))),"",IF(B80&gt;'入力'!$B$7,"締切の後","締切まで"))</f>
      </c>
      <c r="I80" s="17">
        <f>IF(OR(G80="",G80="出し直しを頼む",G80="扱いを入力で選ぶ",J80="来た"),"",COUNTIFS($G$6:$G$205,G80,$J$6:$J$205,"&lt;&gt;来た"))</f>
      </c>
      <c r="J80" s="19"/>
      <c r="K80" s="21">
        <f>IF(D80="","",IF(J80="来た","使わない（本人が出席）",IF(COUNTIF($D$6:$D$205,D80)&gt;1,"確かめる（同じ名前が2行）",IF(E80="","確かめる（紙の種類）",IF(OR(G80="出し直しを頼む",G80="扱いを入力で選ぶ"),"確かめる（代理人が空欄）",IF(AND(H80="締切の後",'入力'!$B$11&lt;&gt;"数える"),"使わない（締切の後）",E80))))))</f>
      </c>
      <c r="L80" s="19"/>
      <c r="M80" s="22"/>
    </row>
    <row r="81" ht="20" customHeight="1" spans="1:13" x14ac:dyDescent="0.25">
      <c r="A81" s="17">
        <f>IF(D81="","",ROW()-5)</f>
      </c>
      <c r="B81" s="18"/>
      <c r="C81" s="19"/>
      <c r="D81" s="20"/>
      <c r="E81" s="19"/>
      <c r="F81" s="20"/>
      <c r="G81" s="21">
        <f>IF(OR(D81="",E81&lt;&gt;"委任状"),"",IF(F81&lt;&gt;"",F81,IF('入力'!$B$10="議長に委任する","議長",IF('入力'!$B$10="出し直しを頼む","出し直しを頼む","扱いを入力で選ぶ"))))</f>
      </c>
      <c r="H81" s="17">
        <f>IF(OR(D81="",NOT(ISNUMBER(B81)),NOT(ISNUMBER('入力'!$B$7))),"",IF(B81&gt;'入力'!$B$7,"締切の後","締切まで"))</f>
      </c>
      <c r="I81" s="17">
        <f>IF(OR(G81="",G81="出し直しを頼む",G81="扱いを入力で選ぶ",J81="来た"),"",COUNTIFS($G$6:$G$205,G81,$J$6:$J$205,"&lt;&gt;来た"))</f>
      </c>
      <c r="J81" s="19"/>
      <c r="K81" s="21">
        <f>IF(D81="","",IF(J81="来た","使わない（本人が出席）",IF(COUNTIF($D$6:$D$205,D81)&gt;1,"確かめる（同じ名前が2行）",IF(E81="","確かめる（紙の種類）",IF(OR(G81="出し直しを頼む",G81="扱いを入力で選ぶ"),"確かめる（代理人が空欄）",IF(AND(H81="締切の後",'入力'!$B$11&lt;&gt;"数える"),"使わない（締切の後）",E81))))))</f>
      </c>
      <c r="L81" s="19"/>
      <c r="M81" s="22"/>
    </row>
    <row r="82" ht="20" customHeight="1" spans="1:13" x14ac:dyDescent="0.25">
      <c r="A82" s="17">
        <f>IF(D82="","",ROW()-5)</f>
      </c>
      <c r="B82" s="18"/>
      <c r="C82" s="19"/>
      <c r="D82" s="20"/>
      <c r="E82" s="19"/>
      <c r="F82" s="20"/>
      <c r="G82" s="21">
        <f>IF(OR(D82="",E82&lt;&gt;"委任状"),"",IF(F82&lt;&gt;"",F82,IF('入力'!$B$10="議長に委任する","議長",IF('入力'!$B$10="出し直しを頼む","出し直しを頼む","扱いを入力で選ぶ"))))</f>
      </c>
      <c r="H82" s="17">
        <f>IF(OR(D82="",NOT(ISNUMBER(B82)),NOT(ISNUMBER('入力'!$B$7))),"",IF(B82&gt;'入力'!$B$7,"締切の後","締切まで"))</f>
      </c>
      <c r="I82" s="17">
        <f>IF(OR(G82="",G82="出し直しを頼む",G82="扱いを入力で選ぶ",J82="来た"),"",COUNTIFS($G$6:$G$205,G82,$J$6:$J$205,"&lt;&gt;来た"))</f>
      </c>
      <c r="J82" s="19"/>
      <c r="K82" s="21">
        <f>IF(D82="","",IF(J82="来た","使わない（本人が出席）",IF(COUNTIF($D$6:$D$205,D82)&gt;1,"確かめる（同じ名前が2行）",IF(E82="","確かめる（紙の種類）",IF(OR(G82="出し直しを頼む",G82="扱いを入力で選ぶ"),"確かめる（代理人が空欄）",IF(AND(H82="締切の後",'入力'!$B$11&lt;&gt;"数える"),"使わない（締切の後）",E82))))))</f>
      </c>
      <c r="L82" s="19"/>
      <c r="M82" s="22"/>
    </row>
    <row r="83" ht="20" customHeight="1" spans="1:13" x14ac:dyDescent="0.25">
      <c r="A83" s="17">
        <f>IF(D83="","",ROW()-5)</f>
      </c>
      <c r="B83" s="18"/>
      <c r="C83" s="19"/>
      <c r="D83" s="20"/>
      <c r="E83" s="19"/>
      <c r="F83" s="20"/>
      <c r="G83" s="21">
        <f>IF(OR(D83="",E83&lt;&gt;"委任状"),"",IF(F83&lt;&gt;"",F83,IF('入力'!$B$10="議長に委任する","議長",IF('入力'!$B$10="出し直しを頼む","出し直しを頼む","扱いを入力で選ぶ"))))</f>
      </c>
      <c r="H83" s="17">
        <f>IF(OR(D83="",NOT(ISNUMBER(B83)),NOT(ISNUMBER('入力'!$B$7))),"",IF(B83&gt;'入力'!$B$7,"締切の後","締切まで"))</f>
      </c>
      <c r="I83" s="17">
        <f>IF(OR(G83="",G83="出し直しを頼む",G83="扱いを入力で選ぶ",J83="来た"),"",COUNTIFS($G$6:$G$205,G83,$J$6:$J$205,"&lt;&gt;来た"))</f>
      </c>
      <c r="J83" s="19"/>
      <c r="K83" s="21">
        <f>IF(D83="","",IF(J83="来た","使わない（本人が出席）",IF(COUNTIF($D$6:$D$205,D83)&gt;1,"確かめる（同じ名前が2行）",IF(E83="","確かめる（紙の種類）",IF(OR(G83="出し直しを頼む",G83="扱いを入力で選ぶ"),"確かめる（代理人が空欄）",IF(AND(H83="締切の後",'入力'!$B$11&lt;&gt;"数える"),"使わない（締切の後）",E83))))))</f>
      </c>
      <c r="L83" s="19"/>
      <c r="M83" s="22"/>
    </row>
    <row r="84" ht="20" customHeight="1" spans="1:13" x14ac:dyDescent="0.25">
      <c r="A84" s="17">
        <f>IF(D84="","",ROW()-5)</f>
      </c>
      <c r="B84" s="18"/>
      <c r="C84" s="19"/>
      <c r="D84" s="20"/>
      <c r="E84" s="19"/>
      <c r="F84" s="20"/>
      <c r="G84" s="21">
        <f>IF(OR(D84="",E84&lt;&gt;"委任状"),"",IF(F84&lt;&gt;"",F84,IF('入力'!$B$10="議長に委任する","議長",IF('入力'!$B$10="出し直しを頼む","出し直しを頼む","扱いを入力で選ぶ"))))</f>
      </c>
      <c r="H84" s="17">
        <f>IF(OR(D84="",NOT(ISNUMBER(B84)),NOT(ISNUMBER('入力'!$B$7))),"",IF(B84&gt;'入力'!$B$7,"締切の後","締切まで"))</f>
      </c>
      <c r="I84" s="17">
        <f>IF(OR(G84="",G84="出し直しを頼む",G84="扱いを入力で選ぶ",J84="来た"),"",COUNTIFS($G$6:$G$205,G84,$J$6:$J$205,"&lt;&gt;来た"))</f>
      </c>
      <c r="J84" s="19"/>
      <c r="K84" s="21">
        <f>IF(D84="","",IF(J84="来た","使わない（本人が出席）",IF(COUNTIF($D$6:$D$205,D84)&gt;1,"確かめる（同じ名前が2行）",IF(E84="","確かめる（紙の種類）",IF(OR(G84="出し直しを頼む",G84="扱いを入力で選ぶ"),"確かめる（代理人が空欄）",IF(AND(H84="締切の後",'入力'!$B$11&lt;&gt;"数える"),"使わない（締切の後）",E84))))))</f>
      </c>
      <c r="L84" s="19"/>
      <c r="M84" s="22"/>
    </row>
    <row r="85" ht="20" customHeight="1" spans="1:13" x14ac:dyDescent="0.25">
      <c r="A85" s="17">
        <f>IF(D85="","",ROW()-5)</f>
      </c>
      <c r="B85" s="18"/>
      <c r="C85" s="19"/>
      <c r="D85" s="20"/>
      <c r="E85" s="19"/>
      <c r="F85" s="20"/>
      <c r="G85" s="21">
        <f>IF(OR(D85="",E85&lt;&gt;"委任状"),"",IF(F85&lt;&gt;"",F85,IF('入力'!$B$10="議長に委任する","議長",IF('入力'!$B$10="出し直しを頼む","出し直しを頼む","扱いを入力で選ぶ"))))</f>
      </c>
      <c r="H85" s="17">
        <f>IF(OR(D85="",NOT(ISNUMBER(B85)),NOT(ISNUMBER('入力'!$B$7))),"",IF(B85&gt;'入力'!$B$7,"締切の後","締切まで"))</f>
      </c>
      <c r="I85" s="17">
        <f>IF(OR(G85="",G85="出し直しを頼む",G85="扱いを入力で選ぶ",J85="来た"),"",COUNTIFS($G$6:$G$205,G85,$J$6:$J$205,"&lt;&gt;来た"))</f>
      </c>
      <c r="J85" s="19"/>
      <c r="K85" s="21">
        <f>IF(D85="","",IF(J85="来た","使わない（本人が出席）",IF(COUNTIF($D$6:$D$205,D85)&gt;1,"確かめる（同じ名前が2行）",IF(E85="","確かめる（紙の種類）",IF(OR(G85="出し直しを頼む",G85="扱いを入力で選ぶ"),"確かめる（代理人が空欄）",IF(AND(H85="締切の後",'入力'!$B$11&lt;&gt;"数える"),"使わない（締切の後）",E85))))))</f>
      </c>
      <c r="L85" s="19"/>
      <c r="M85" s="22"/>
    </row>
    <row r="86" ht="20" customHeight="1" spans="1:13" x14ac:dyDescent="0.25">
      <c r="A86" s="17">
        <f>IF(D86="","",ROW()-5)</f>
      </c>
      <c r="B86" s="18"/>
      <c r="C86" s="19"/>
      <c r="D86" s="20"/>
      <c r="E86" s="19"/>
      <c r="F86" s="20"/>
      <c r="G86" s="21">
        <f>IF(OR(D86="",E86&lt;&gt;"委任状"),"",IF(F86&lt;&gt;"",F86,IF('入力'!$B$10="議長に委任する","議長",IF('入力'!$B$10="出し直しを頼む","出し直しを頼む","扱いを入力で選ぶ"))))</f>
      </c>
      <c r="H86" s="17">
        <f>IF(OR(D86="",NOT(ISNUMBER(B86)),NOT(ISNUMBER('入力'!$B$7))),"",IF(B86&gt;'入力'!$B$7,"締切の後","締切まで"))</f>
      </c>
      <c r="I86" s="17">
        <f>IF(OR(G86="",G86="出し直しを頼む",G86="扱いを入力で選ぶ",J86="来た"),"",COUNTIFS($G$6:$G$205,G86,$J$6:$J$205,"&lt;&gt;来た"))</f>
      </c>
      <c r="J86" s="19"/>
      <c r="K86" s="21">
        <f>IF(D86="","",IF(J86="来た","使わない（本人が出席）",IF(COUNTIF($D$6:$D$205,D86)&gt;1,"確かめる（同じ名前が2行）",IF(E86="","確かめる（紙の種類）",IF(OR(G86="出し直しを頼む",G86="扱いを入力で選ぶ"),"確かめる（代理人が空欄）",IF(AND(H86="締切の後",'入力'!$B$11&lt;&gt;"数える"),"使わない（締切の後）",E86))))))</f>
      </c>
      <c r="L86" s="19"/>
      <c r="M86" s="22"/>
    </row>
    <row r="87" ht="20" customHeight="1" spans="1:13" x14ac:dyDescent="0.25">
      <c r="A87" s="17">
        <f>IF(D87="","",ROW()-5)</f>
      </c>
      <c r="B87" s="18"/>
      <c r="C87" s="19"/>
      <c r="D87" s="20"/>
      <c r="E87" s="19"/>
      <c r="F87" s="20"/>
      <c r="G87" s="21">
        <f>IF(OR(D87="",E87&lt;&gt;"委任状"),"",IF(F87&lt;&gt;"",F87,IF('入力'!$B$10="議長に委任する","議長",IF('入力'!$B$10="出し直しを頼む","出し直しを頼む","扱いを入力で選ぶ"))))</f>
      </c>
      <c r="H87" s="17">
        <f>IF(OR(D87="",NOT(ISNUMBER(B87)),NOT(ISNUMBER('入力'!$B$7))),"",IF(B87&gt;'入力'!$B$7,"締切の後","締切まで"))</f>
      </c>
      <c r="I87" s="17">
        <f>IF(OR(G87="",G87="出し直しを頼む",G87="扱いを入力で選ぶ",J87="来た"),"",COUNTIFS($G$6:$G$205,G87,$J$6:$J$205,"&lt;&gt;来た"))</f>
      </c>
      <c r="J87" s="19"/>
      <c r="K87" s="21">
        <f>IF(D87="","",IF(J87="来た","使わない（本人が出席）",IF(COUNTIF($D$6:$D$205,D87)&gt;1,"確かめる（同じ名前が2行）",IF(E87="","確かめる（紙の種類）",IF(OR(G87="出し直しを頼む",G87="扱いを入力で選ぶ"),"確かめる（代理人が空欄）",IF(AND(H87="締切の後",'入力'!$B$11&lt;&gt;"数える"),"使わない（締切の後）",E87))))))</f>
      </c>
      <c r="L87" s="19"/>
      <c r="M87" s="22"/>
    </row>
    <row r="88" ht="20" customHeight="1" spans="1:13" x14ac:dyDescent="0.25">
      <c r="A88" s="17">
        <f>IF(D88="","",ROW()-5)</f>
      </c>
      <c r="B88" s="18"/>
      <c r="C88" s="19"/>
      <c r="D88" s="20"/>
      <c r="E88" s="19"/>
      <c r="F88" s="20"/>
      <c r="G88" s="21">
        <f>IF(OR(D88="",E88&lt;&gt;"委任状"),"",IF(F88&lt;&gt;"",F88,IF('入力'!$B$10="議長に委任する","議長",IF('入力'!$B$10="出し直しを頼む","出し直しを頼む","扱いを入力で選ぶ"))))</f>
      </c>
      <c r="H88" s="17">
        <f>IF(OR(D88="",NOT(ISNUMBER(B88)),NOT(ISNUMBER('入力'!$B$7))),"",IF(B88&gt;'入力'!$B$7,"締切の後","締切まで"))</f>
      </c>
      <c r="I88" s="17">
        <f>IF(OR(G88="",G88="出し直しを頼む",G88="扱いを入力で選ぶ",J88="来た"),"",COUNTIFS($G$6:$G$205,G88,$J$6:$J$205,"&lt;&gt;来た"))</f>
      </c>
      <c r="J88" s="19"/>
      <c r="K88" s="21">
        <f>IF(D88="","",IF(J88="来た","使わない（本人が出席）",IF(COUNTIF($D$6:$D$205,D88)&gt;1,"確かめる（同じ名前が2行）",IF(E88="","確かめる（紙の種類）",IF(OR(G88="出し直しを頼む",G88="扱いを入力で選ぶ"),"確かめる（代理人が空欄）",IF(AND(H88="締切の後",'入力'!$B$11&lt;&gt;"数える"),"使わない（締切の後）",E88))))))</f>
      </c>
      <c r="L88" s="19"/>
      <c r="M88" s="22"/>
    </row>
    <row r="89" ht="20" customHeight="1" spans="1:13" x14ac:dyDescent="0.25">
      <c r="A89" s="17">
        <f>IF(D89="","",ROW()-5)</f>
      </c>
      <c r="B89" s="18"/>
      <c r="C89" s="19"/>
      <c r="D89" s="20"/>
      <c r="E89" s="19"/>
      <c r="F89" s="20"/>
      <c r="G89" s="21">
        <f>IF(OR(D89="",E89&lt;&gt;"委任状"),"",IF(F89&lt;&gt;"",F89,IF('入力'!$B$10="議長に委任する","議長",IF('入力'!$B$10="出し直しを頼む","出し直しを頼む","扱いを入力で選ぶ"))))</f>
      </c>
      <c r="H89" s="17">
        <f>IF(OR(D89="",NOT(ISNUMBER(B89)),NOT(ISNUMBER('入力'!$B$7))),"",IF(B89&gt;'入力'!$B$7,"締切の後","締切まで"))</f>
      </c>
      <c r="I89" s="17">
        <f>IF(OR(G89="",G89="出し直しを頼む",G89="扱いを入力で選ぶ",J89="来た"),"",COUNTIFS($G$6:$G$205,G89,$J$6:$J$205,"&lt;&gt;来た"))</f>
      </c>
      <c r="J89" s="19"/>
      <c r="K89" s="21">
        <f>IF(D89="","",IF(J89="来た","使わない（本人が出席）",IF(COUNTIF($D$6:$D$205,D89)&gt;1,"確かめる（同じ名前が2行）",IF(E89="","確かめる（紙の種類）",IF(OR(G89="出し直しを頼む",G89="扱いを入力で選ぶ"),"確かめる（代理人が空欄）",IF(AND(H89="締切の後",'入力'!$B$11&lt;&gt;"数える"),"使わない（締切の後）",E89))))))</f>
      </c>
      <c r="L89" s="19"/>
      <c r="M89" s="22"/>
    </row>
    <row r="90" ht="20" customHeight="1" spans="1:13" x14ac:dyDescent="0.25">
      <c r="A90" s="17">
        <f>IF(D90="","",ROW()-5)</f>
      </c>
      <c r="B90" s="18"/>
      <c r="C90" s="19"/>
      <c r="D90" s="20"/>
      <c r="E90" s="19"/>
      <c r="F90" s="20"/>
      <c r="G90" s="21">
        <f>IF(OR(D90="",E90&lt;&gt;"委任状"),"",IF(F90&lt;&gt;"",F90,IF('入力'!$B$10="議長に委任する","議長",IF('入力'!$B$10="出し直しを頼む","出し直しを頼む","扱いを入力で選ぶ"))))</f>
      </c>
      <c r="H90" s="17">
        <f>IF(OR(D90="",NOT(ISNUMBER(B90)),NOT(ISNUMBER('入力'!$B$7))),"",IF(B90&gt;'入力'!$B$7,"締切の後","締切まで"))</f>
      </c>
      <c r="I90" s="17">
        <f>IF(OR(G90="",G90="出し直しを頼む",G90="扱いを入力で選ぶ",J90="来た"),"",COUNTIFS($G$6:$G$205,G90,$J$6:$J$205,"&lt;&gt;来た"))</f>
      </c>
      <c r="J90" s="19"/>
      <c r="K90" s="21">
        <f>IF(D90="","",IF(J90="来た","使わない（本人が出席）",IF(COUNTIF($D$6:$D$205,D90)&gt;1,"確かめる（同じ名前が2行）",IF(E90="","確かめる（紙の種類）",IF(OR(G90="出し直しを頼む",G90="扱いを入力で選ぶ"),"確かめる（代理人が空欄）",IF(AND(H90="締切の後",'入力'!$B$11&lt;&gt;"数える"),"使わない（締切の後）",E90))))))</f>
      </c>
      <c r="L90" s="19"/>
      <c r="M90" s="22"/>
    </row>
    <row r="91" ht="20" customHeight="1" spans="1:13" x14ac:dyDescent="0.25">
      <c r="A91" s="17">
        <f>IF(D91="","",ROW()-5)</f>
      </c>
      <c r="B91" s="18"/>
      <c r="C91" s="19"/>
      <c r="D91" s="20"/>
      <c r="E91" s="19"/>
      <c r="F91" s="20"/>
      <c r="G91" s="21">
        <f>IF(OR(D91="",E91&lt;&gt;"委任状"),"",IF(F91&lt;&gt;"",F91,IF('入力'!$B$10="議長に委任する","議長",IF('入力'!$B$10="出し直しを頼む","出し直しを頼む","扱いを入力で選ぶ"))))</f>
      </c>
      <c r="H91" s="17">
        <f>IF(OR(D91="",NOT(ISNUMBER(B91)),NOT(ISNUMBER('入力'!$B$7))),"",IF(B91&gt;'入力'!$B$7,"締切の後","締切まで"))</f>
      </c>
      <c r="I91" s="17">
        <f>IF(OR(G91="",G91="出し直しを頼む",G91="扱いを入力で選ぶ",J91="来た"),"",COUNTIFS($G$6:$G$205,G91,$J$6:$J$205,"&lt;&gt;来た"))</f>
      </c>
      <c r="J91" s="19"/>
      <c r="K91" s="21">
        <f>IF(D91="","",IF(J91="来た","使わない（本人が出席）",IF(COUNTIF($D$6:$D$205,D91)&gt;1,"確かめる（同じ名前が2行）",IF(E91="","確かめる（紙の種類）",IF(OR(G91="出し直しを頼む",G91="扱いを入力で選ぶ"),"確かめる（代理人が空欄）",IF(AND(H91="締切の後",'入力'!$B$11&lt;&gt;"数える"),"使わない（締切の後）",E91))))))</f>
      </c>
      <c r="L91" s="19"/>
      <c r="M91" s="22"/>
    </row>
    <row r="92" ht="20" customHeight="1" spans="1:13" x14ac:dyDescent="0.25">
      <c r="A92" s="17">
        <f>IF(D92="","",ROW()-5)</f>
      </c>
      <c r="B92" s="18"/>
      <c r="C92" s="19"/>
      <c r="D92" s="20"/>
      <c r="E92" s="19"/>
      <c r="F92" s="20"/>
      <c r="G92" s="21">
        <f>IF(OR(D92="",E92&lt;&gt;"委任状"),"",IF(F92&lt;&gt;"",F92,IF('入力'!$B$10="議長に委任する","議長",IF('入力'!$B$10="出し直しを頼む","出し直しを頼む","扱いを入力で選ぶ"))))</f>
      </c>
      <c r="H92" s="17">
        <f>IF(OR(D92="",NOT(ISNUMBER(B92)),NOT(ISNUMBER('入力'!$B$7))),"",IF(B92&gt;'入力'!$B$7,"締切の後","締切まで"))</f>
      </c>
      <c r="I92" s="17">
        <f>IF(OR(G92="",G92="出し直しを頼む",G92="扱いを入力で選ぶ",J92="来た"),"",COUNTIFS($G$6:$G$205,G92,$J$6:$J$205,"&lt;&gt;来た"))</f>
      </c>
      <c r="J92" s="19"/>
      <c r="K92" s="21">
        <f>IF(D92="","",IF(J92="来た","使わない（本人が出席）",IF(COUNTIF($D$6:$D$205,D92)&gt;1,"確かめる（同じ名前が2行）",IF(E92="","確かめる（紙の種類）",IF(OR(G92="出し直しを頼む",G92="扱いを入力で選ぶ"),"確かめる（代理人が空欄）",IF(AND(H92="締切の後",'入力'!$B$11&lt;&gt;"数える"),"使わない（締切の後）",E92))))))</f>
      </c>
      <c r="L92" s="19"/>
      <c r="M92" s="22"/>
    </row>
    <row r="93" ht="20" customHeight="1" spans="1:13" x14ac:dyDescent="0.25">
      <c r="A93" s="17">
        <f>IF(D93="","",ROW()-5)</f>
      </c>
      <c r="B93" s="18"/>
      <c r="C93" s="19"/>
      <c r="D93" s="20"/>
      <c r="E93" s="19"/>
      <c r="F93" s="20"/>
      <c r="G93" s="21">
        <f>IF(OR(D93="",E93&lt;&gt;"委任状"),"",IF(F93&lt;&gt;"",F93,IF('入力'!$B$10="議長に委任する","議長",IF('入力'!$B$10="出し直しを頼む","出し直しを頼む","扱いを入力で選ぶ"))))</f>
      </c>
      <c r="H93" s="17">
        <f>IF(OR(D93="",NOT(ISNUMBER(B93)),NOT(ISNUMBER('入力'!$B$7))),"",IF(B93&gt;'入力'!$B$7,"締切の後","締切まで"))</f>
      </c>
      <c r="I93" s="17">
        <f>IF(OR(G93="",G93="出し直しを頼む",G93="扱いを入力で選ぶ",J93="来た"),"",COUNTIFS($G$6:$G$205,G93,$J$6:$J$205,"&lt;&gt;来た"))</f>
      </c>
      <c r="J93" s="19"/>
      <c r="K93" s="21">
        <f>IF(D93="","",IF(J93="来た","使わない（本人が出席）",IF(COUNTIF($D$6:$D$205,D93)&gt;1,"確かめる（同じ名前が2行）",IF(E93="","確かめる（紙の種類）",IF(OR(G93="出し直しを頼む",G93="扱いを入力で選ぶ"),"確かめる（代理人が空欄）",IF(AND(H93="締切の後",'入力'!$B$11&lt;&gt;"数える"),"使わない（締切の後）",E93))))))</f>
      </c>
      <c r="L93" s="19"/>
      <c r="M93" s="22"/>
    </row>
    <row r="94" ht="20" customHeight="1" spans="1:13" x14ac:dyDescent="0.25">
      <c r="A94" s="17">
        <f>IF(D94="","",ROW()-5)</f>
      </c>
      <c r="B94" s="18"/>
      <c r="C94" s="19"/>
      <c r="D94" s="20"/>
      <c r="E94" s="19"/>
      <c r="F94" s="20"/>
      <c r="G94" s="21">
        <f>IF(OR(D94="",E94&lt;&gt;"委任状"),"",IF(F94&lt;&gt;"",F94,IF('入力'!$B$10="議長に委任する","議長",IF('入力'!$B$10="出し直しを頼む","出し直しを頼む","扱いを入力で選ぶ"))))</f>
      </c>
      <c r="H94" s="17">
        <f>IF(OR(D94="",NOT(ISNUMBER(B94)),NOT(ISNUMBER('入力'!$B$7))),"",IF(B94&gt;'入力'!$B$7,"締切の後","締切まで"))</f>
      </c>
      <c r="I94" s="17">
        <f>IF(OR(G94="",G94="出し直しを頼む",G94="扱いを入力で選ぶ",J94="来た"),"",COUNTIFS($G$6:$G$205,G94,$J$6:$J$205,"&lt;&gt;来た"))</f>
      </c>
      <c r="J94" s="19"/>
      <c r="K94" s="21">
        <f>IF(D94="","",IF(J94="来た","使わない（本人が出席）",IF(COUNTIF($D$6:$D$205,D94)&gt;1,"確かめる（同じ名前が2行）",IF(E94="","確かめる（紙の種類）",IF(OR(G94="出し直しを頼む",G94="扱いを入力で選ぶ"),"確かめる（代理人が空欄）",IF(AND(H94="締切の後",'入力'!$B$11&lt;&gt;"数える"),"使わない（締切の後）",E94))))))</f>
      </c>
      <c r="L94" s="19"/>
      <c r="M94" s="22"/>
    </row>
    <row r="95" ht="20" customHeight="1" spans="1:13" x14ac:dyDescent="0.25">
      <c r="A95" s="17">
        <f>IF(D95="","",ROW()-5)</f>
      </c>
      <c r="B95" s="18"/>
      <c r="C95" s="19"/>
      <c r="D95" s="20"/>
      <c r="E95" s="19"/>
      <c r="F95" s="20"/>
      <c r="G95" s="21">
        <f>IF(OR(D95="",E95&lt;&gt;"委任状"),"",IF(F95&lt;&gt;"",F95,IF('入力'!$B$10="議長に委任する","議長",IF('入力'!$B$10="出し直しを頼む","出し直しを頼む","扱いを入力で選ぶ"))))</f>
      </c>
      <c r="H95" s="17">
        <f>IF(OR(D95="",NOT(ISNUMBER(B95)),NOT(ISNUMBER('入力'!$B$7))),"",IF(B95&gt;'入力'!$B$7,"締切の後","締切まで"))</f>
      </c>
      <c r="I95" s="17">
        <f>IF(OR(G95="",G95="出し直しを頼む",G95="扱いを入力で選ぶ",J95="来た"),"",COUNTIFS($G$6:$G$205,G95,$J$6:$J$205,"&lt;&gt;来た"))</f>
      </c>
      <c r="J95" s="19"/>
      <c r="K95" s="21">
        <f>IF(D95="","",IF(J95="来た","使わない（本人が出席）",IF(COUNTIF($D$6:$D$205,D95)&gt;1,"確かめる（同じ名前が2行）",IF(E95="","確かめる（紙の種類）",IF(OR(G95="出し直しを頼む",G95="扱いを入力で選ぶ"),"確かめる（代理人が空欄）",IF(AND(H95="締切の後",'入力'!$B$11&lt;&gt;"数える"),"使わない（締切の後）",E95))))))</f>
      </c>
      <c r="L95" s="19"/>
      <c r="M95" s="22"/>
    </row>
    <row r="96" ht="20" customHeight="1" spans="1:13" x14ac:dyDescent="0.25">
      <c r="A96" s="17">
        <f>IF(D96="","",ROW()-5)</f>
      </c>
      <c r="B96" s="18"/>
      <c r="C96" s="19"/>
      <c r="D96" s="20"/>
      <c r="E96" s="19"/>
      <c r="F96" s="20"/>
      <c r="G96" s="21">
        <f>IF(OR(D96="",E96&lt;&gt;"委任状"),"",IF(F96&lt;&gt;"",F96,IF('入力'!$B$10="議長に委任する","議長",IF('入力'!$B$10="出し直しを頼む","出し直しを頼む","扱いを入力で選ぶ"))))</f>
      </c>
      <c r="H96" s="17">
        <f>IF(OR(D96="",NOT(ISNUMBER(B96)),NOT(ISNUMBER('入力'!$B$7))),"",IF(B96&gt;'入力'!$B$7,"締切の後","締切まで"))</f>
      </c>
      <c r="I96" s="17">
        <f>IF(OR(G96="",G96="出し直しを頼む",G96="扱いを入力で選ぶ",J96="来た"),"",COUNTIFS($G$6:$G$205,G96,$J$6:$J$205,"&lt;&gt;来た"))</f>
      </c>
      <c r="J96" s="19"/>
      <c r="K96" s="21">
        <f>IF(D96="","",IF(J96="来た","使わない（本人が出席）",IF(COUNTIF($D$6:$D$205,D96)&gt;1,"確かめる（同じ名前が2行）",IF(E96="","確かめる（紙の種類）",IF(OR(G96="出し直しを頼む",G96="扱いを入力で選ぶ"),"確かめる（代理人が空欄）",IF(AND(H96="締切の後",'入力'!$B$11&lt;&gt;"数える"),"使わない（締切の後）",E96))))))</f>
      </c>
      <c r="L96" s="19"/>
      <c r="M96" s="22"/>
    </row>
    <row r="97" ht="20" customHeight="1" spans="1:13" x14ac:dyDescent="0.25">
      <c r="A97" s="17">
        <f>IF(D97="","",ROW()-5)</f>
      </c>
      <c r="B97" s="18"/>
      <c r="C97" s="19"/>
      <c r="D97" s="20"/>
      <c r="E97" s="19"/>
      <c r="F97" s="20"/>
      <c r="G97" s="21">
        <f>IF(OR(D97="",E97&lt;&gt;"委任状"),"",IF(F97&lt;&gt;"",F97,IF('入力'!$B$10="議長に委任する","議長",IF('入力'!$B$10="出し直しを頼む","出し直しを頼む","扱いを入力で選ぶ"))))</f>
      </c>
      <c r="H97" s="17">
        <f>IF(OR(D97="",NOT(ISNUMBER(B97)),NOT(ISNUMBER('入力'!$B$7))),"",IF(B97&gt;'入力'!$B$7,"締切の後","締切まで"))</f>
      </c>
      <c r="I97" s="17">
        <f>IF(OR(G97="",G97="出し直しを頼む",G97="扱いを入力で選ぶ",J97="来た"),"",COUNTIFS($G$6:$G$205,G97,$J$6:$J$205,"&lt;&gt;来た"))</f>
      </c>
      <c r="J97" s="19"/>
      <c r="K97" s="21">
        <f>IF(D97="","",IF(J97="来た","使わない（本人が出席）",IF(COUNTIF($D$6:$D$205,D97)&gt;1,"確かめる（同じ名前が2行）",IF(E97="","確かめる（紙の種類）",IF(OR(G97="出し直しを頼む",G97="扱いを入力で選ぶ"),"確かめる（代理人が空欄）",IF(AND(H97="締切の後",'入力'!$B$11&lt;&gt;"数える"),"使わない（締切の後）",E97))))))</f>
      </c>
      <c r="L97" s="19"/>
      <c r="M97" s="22"/>
    </row>
    <row r="98" ht="20" customHeight="1" spans="1:13" x14ac:dyDescent="0.25">
      <c r="A98" s="17">
        <f>IF(D98="","",ROW()-5)</f>
      </c>
      <c r="B98" s="18"/>
      <c r="C98" s="19"/>
      <c r="D98" s="20"/>
      <c r="E98" s="19"/>
      <c r="F98" s="20"/>
      <c r="G98" s="21">
        <f>IF(OR(D98="",E98&lt;&gt;"委任状"),"",IF(F98&lt;&gt;"",F98,IF('入力'!$B$10="議長に委任する","議長",IF('入力'!$B$10="出し直しを頼む","出し直しを頼む","扱いを入力で選ぶ"))))</f>
      </c>
      <c r="H98" s="17">
        <f>IF(OR(D98="",NOT(ISNUMBER(B98)),NOT(ISNUMBER('入力'!$B$7))),"",IF(B98&gt;'入力'!$B$7,"締切の後","締切まで"))</f>
      </c>
      <c r="I98" s="17">
        <f>IF(OR(G98="",G98="出し直しを頼む",G98="扱いを入力で選ぶ",J98="来た"),"",COUNTIFS($G$6:$G$205,G98,$J$6:$J$205,"&lt;&gt;来た"))</f>
      </c>
      <c r="J98" s="19"/>
      <c r="K98" s="21">
        <f>IF(D98="","",IF(J98="来た","使わない（本人が出席）",IF(COUNTIF($D$6:$D$205,D98)&gt;1,"確かめる（同じ名前が2行）",IF(E98="","確かめる（紙の種類）",IF(OR(G98="出し直しを頼む",G98="扱いを入力で選ぶ"),"確かめる（代理人が空欄）",IF(AND(H98="締切の後",'入力'!$B$11&lt;&gt;"数える"),"使わない（締切の後）",E98))))))</f>
      </c>
      <c r="L98" s="19"/>
      <c r="M98" s="22"/>
    </row>
    <row r="99" ht="20" customHeight="1" spans="1:13" x14ac:dyDescent="0.25">
      <c r="A99" s="17">
        <f>IF(D99="","",ROW()-5)</f>
      </c>
      <c r="B99" s="18"/>
      <c r="C99" s="19"/>
      <c r="D99" s="20"/>
      <c r="E99" s="19"/>
      <c r="F99" s="20"/>
      <c r="G99" s="21">
        <f>IF(OR(D99="",E99&lt;&gt;"委任状"),"",IF(F99&lt;&gt;"",F99,IF('入力'!$B$10="議長に委任する","議長",IF('入力'!$B$10="出し直しを頼む","出し直しを頼む","扱いを入力で選ぶ"))))</f>
      </c>
      <c r="H99" s="17">
        <f>IF(OR(D99="",NOT(ISNUMBER(B99)),NOT(ISNUMBER('入力'!$B$7))),"",IF(B99&gt;'入力'!$B$7,"締切の後","締切まで"))</f>
      </c>
      <c r="I99" s="17">
        <f>IF(OR(G99="",G99="出し直しを頼む",G99="扱いを入力で選ぶ",J99="来た"),"",COUNTIFS($G$6:$G$205,G99,$J$6:$J$205,"&lt;&gt;来た"))</f>
      </c>
      <c r="J99" s="19"/>
      <c r="K99" s="21">
        <f>IF(D99="","",IF(J99="来た","使わない（本人が出席）",IF(COUNTIF($D$6:$D$205,D99)&gt;1,"確かめる（同じ名前が2行）",IF(E99="","確かめる（紙の種類）",IF(OR(G99="出し直しを頼む",G99="扱いを入力で選ぶ"),"確かめる（代理人が空欄）",IF(AND(H99="締切の後",'入力'!$B$11&lt;&gt;"数える"),"使わない（締切の後）",E99))))))</f>
      </c>
      <c r="L99" s="19"/>
      <c r="M99" s="22"/>
    </row>
    <row r="100" ht="20" customHeight="1" spans="1:13" x14ac:dyDescent="0.25">
      <c r="A100" s="17">
        <f>IF(D100="","",ROW()-5)</f>
      </c>
      <c r="B100" s="18"/>
      <c r="C100" s="19"/>
      <c r="D100" s="20"/>
      <c r="E100" s="19"/>
      <c r="F100" s="20"/>
      <c r="G100" s="21">
        <f>IF(OR(D100="",E100&lt;&gt;"委任状"),"",IF(F100&lt;&gt;"",F100,IF('入力'!$B$10="議長に委任する","議長",IF('入力'!$B$10="出し直しを頼む","出し直しを頼む","扱いを入力で選ぶ"))))</f>
      </c>
      <c r="H100" s="17">
        <f>IF(OR(D100="",NOT(ISNUMBER(B100)),NOT(ISNUMBER('入力'!$B$7))),"",IF(B100&gt;'入力'!$B$7,"締切の後","締切まで"))</f>
      </c>
      <c r="I100" s="17">
        <f>IF(OR(G100="",G100="出し直しを頼む",G100="扱いを入力で選ぶ",J100="来た"),"",COUNTIFS($G$6:$G$205,G100,$J$6:$J$205,"&lt;&gt;来た"))</f>
      </c>
      <c r="J100" s="19"/>
      <c r="K100" s="21">
        <f>IF(D100="","",IF(J100="来た","使わない（本人が出席）",IF(COUNTIF($D$6:$D$205,D100)&gt;1,"確かめる（同じ名前が2行）",IF(E100="","確かめる（紙の種類）",IF(OR(G100="出し直しを頼む",G100="扱いを入力で選ぶ"),"確かめる（代理人が空欄）",IF(AND(H100="締切の後",'入力'!$B$11&lt;&gt;"数える"),"使わない（締切の後）",E100))))))</f>
      </c>
      <c r="L100" s="19"/>
      <c r="M100" s="22"/>
    </row>
    <row r="101" ht="20" customHeight="1" spans="1:13" x14ac:dyDescent="0.25">
      <c r="A101" s="17">
        <f>IF(D101="","",ROW()-5)</f>
      </c>
      <c r="B101" s="18"/>
      <c r="C101" s="19"/>
      <c r="D101" s="20"/>
      <c r="E101" s="19"/>
      <c r="F101" s="20"/>
      <c r="G101" s="21">
        <f>IF(OR(D101="",E101&lt;&gt;"委任状"),"",IF(F101&lt;&gt;"",F101,IF('入力'!$B$10="議長に委任する","議長",IF('入力'!$B$10="出し直しを頼む","出し直しを頼む","扱いを入力で選ぶ"))))</f>
      </c>
      <c r="H101" s="17">
        <f>IF(OR(D101="",NOT(ISNUMBER(B101)),NOT(ISNUMBER('入力'!$B$7))),"",IF(B101&gt;'入力'!$B$7,"締切の後","締切まで"))</f>
      </c>
      <c r="I101" s="17">
        <f>IF(OR(G101="",G101="出し直しを頼む",G101="扱いを入力で選ぶ",J101="来た"),"",COUNTIFS($G$6:$G$205,G101,$J$6:$J$205,"&lt;&gt;来た"))</f>
      </c>
      <c r="J101" s="19"/>
      <c r="K101" s="21">
        <f>IF(D101="","",IF(J101="来た","使わない（本人が出席）",IF(COUNTIF($D$6:$D$205,D101)&gt;1,"確かめる（同じ名前が2行）",IF(E101="","確かめる（紙の種類）",IF(OR(G101="出し直しを頼む",G101="扱いを入力で選ぶ"),"確かめる（代理人が空欄）",IF(AND(H101="締切の後",'入力'!$B$11&lt;&gt;"数える"),"使わない（締切の後）",E101))))))</f>
      </c>
      <c r="L101" s="19"/>
      <c r="M101" s="22"/>
    </row>
    <row r="102" ht="20" customHeight="1" spans="1:13" x14ac:dyDescent="0.25">
      <c r="A102" s="17">
        <f>IF(D102="","",ROW()-5)</f>
      </c>
      <c r="B102" s="18"/>
      <c r="C102" s="19"/>
      <c r="D102" s="20"/>
      <c r="E102" s="19"/>
      <c r="F102" s="20"/>
      <c r="G102" s="21">
        <f>IF(OR(D102="",E102&lt;&gt;"委任状"),"",IF(F102&lt;&gt;"",F102,IF('入力'!$B$10="議長に委任する","議長",IF('入力'!$B$10="出し直しを頼む","出し直しを頼む","扱いを入力で選ぶ"))))</f>
      </c>
      <c r="H102" s="17">
        <f>IF(OR(D102="",NOT(ISNUMBER(B102)),NOT(ISNUMBER('入力'!$B$7))),"",IF(B102&gt;'入力'!$B$7,"締切の後","締切まで"))</f>
      </c>
      <c r="I102" s="17">
        <f>IF(OR(G102="",G102="出し直しを頼む",G102="扱いを入力で選ぶ",J102="来た"),"",COUNTIFS($G$6:$G$205,G102,$J$6:$J$205,"&lt;&gt;来た"))</f>
      </c>
      <c r="J102" s="19"/>
      <c r="K102" s="21">
        <f>IF(D102="","",IF(J102="来た","使わない（本人が出席）",IF(COUNTIF($D$6:$D$205,D102)&gt;1,"確かめる（同じ名前が2行）",IF(E102="","確かめる（紙の種類）",IF(OR(G102="出し直しを頼む",G102="扱いを入力で選ぶ"),"確かめる（代理人が空欄）",IF(AND(H102="締切の後",'入力'!$B$11&lt;&gt;"数える"),"使わない（締切の後）",E102))))))</f>
      </c>
      <c r="L102" s="19"/>
      <c r="M102" s="22"/>
    </row>
    <row r="103" ht="20" customHeight="1" spans="1:13" x14ac:dyDescent="0.25">
      <c r="A103" s="17">
        <f>IF(D103="","",ROW()-5)</f>
      </c>
      <c r="B103" s="18"/>
      <c r="C103" s="19"/>
      <c r="D103" s="20"/>
      <c r="E103" s="19"/>
      <c r="F103" s="20"/>
      <c r="G103" s="21">
        <f>IF(OR(D103="",E103&lt;&gt;"委任状"),"",IF(F103&lt;&gt;"",F103,IF('入力'!$B$10="議長に委任する","議長",IF('入力'!$B$10="出し直しを頼む","出し直しを頼む","扱いを入力で選ぶ"))))</f>
      </c>
      <c r="H103" s="17">
        <f>IF(OR(D103="",NOT(ISNUMBER(B103)),NOT(ISNUMBER('入力'!$B$7))),"",IF(B103&gt;'入力'!$B$7,"締切の後","締切まで"))</f>
      </c>
      <c r="I103" s="17">
        <f>IF(OR(G103="",G103="出し直しを頼む",G103="扱いを入力で選ぶ",J103="来た"),"",COUNTIFS($G$6:$G$205,G103,$J$6:$J$205,"&lt;&gt;来た"))</f>
      </c>
      <c r="J103" s="19"/>
      <c r="K103" s="21">
        <f>IF(D103="","",IF(J103="来た","使わない（本人が出席）",IF(COUNTIF($D$6:$D$205,D103)&gt;1,"確かめる（同じ名前が2行）",IF(E103="","確かめる（紙の種類）",IF(OR(G103="出し直しを頼む",G103="扱いを入力で選ぶ"),"確かめる（代理人が空欄）",IF(AND(H103="締切の後",'入力'!$B$11&lt;&gt;"数える"),"使わない（締切の後）",E103))))))</f>
      </c>
      <c r="L103" s="19"/>
      <c r="M103" s="22"/>
    </row>
    <row r="104" ht="20" customHeight="1" spans="1:13" x14ac:dyDescent="0.25">
      <c r="A104" s="17">
        <f>IF(D104="","",ROW()-5)</f>
      </c>
      <c r="B104" s="18"/>
      <c r="C104" s="19"/>
      <c r="D104" s="20"/>
      <c r="E104" s="19"/>
      <c r="F104" s="20"/>
      <c r="G104" s="21">
        <f>IF(OR(D104="",E104&lt;&gt;"委任状"),"",IF(F104&lt;&gt;"",F104,IF('入力'!$B$10="議長に委任する","議長",IF('入力'!$B$10="出し直しを頼む","出し直しを頼む","扱いを入力で選ぶ"))))</f>
      </c>
      <c r="H104" s="17">
        <f>IF(OR(D104="",NOT(ISNUMBER(B104)),NOT(ISNUMBER('入力'!$B$7))),"",IF(B104&gt;'入力'!$B$7,"締切の後","締切まで"))</f>
      </c>
      <c r="I104" s="17">
        <f>IF(OR(G104="",G104="出し直しを頼む",G104="扱いを入力で選ぶ",J104="来た"),"",COUNTIFS($G$6:$G$205,G104,$J$6:$J$205,"&lt;&gt;来た"))</f>
      </c>
      <c r="J104" s="19"/>
      <c r="K104" s="21">
        <f>IF(D104="","",IF(J104="来た","使わない（本人が出席）",IF(COUNTIF($D$6:$D$205,D104)&gt;1,"確かめる（同じ名前が2行）",IF(E104="","確かめる（紙の種類）",IF(OR(G104="出し直しを頼む",G104="扱いを入力で選ぶ"),"確かめる（代理人が空欄）",IF(AND(H104="締切の後",'入力'!$B$11&lt;&gt;"数える"),"使わない（締切の後）",E104))))))</f>
      </c>
      <c r="L104" s="19"/>
      <c r="M104" s="22"/>
    </row>
    <row r="105" ht="20" customHeight="1" spans="1:13" x14ac:dyDescent="0.25">
      <c r="A105" s="17">
        <f>IF(D105="","",ROW()-5)</f>
      </c>
      <c r="B105" s="18"/>
      <c r="C105" s="19"/>
      <c r="D105" s="20"/>
      <c r="E105" s="19"/>
      <c r="F105" s="20"/>
      <c r="G105" s="21">
        <f>IF(OR(D105="",E105&lt;&gt;"委任状"),"",IF(F105&lt;&gt;"",F105,IF('入力'!$B$10="議長に委任する","議長",IF('入力'!$B$10="出し直しを頼む","出し直しを頼む","扱いを入力で選ぶ"))))</f>
      </c>
      <c r="H105" s="17">
        <f>IF(OR(D105="",NOT(ISNUMBER(B105)),NOT(ISNUMBER('入力'!$B$7))),"",IF(B105&gt;'入力'!$B$7,"締切の後","締切まで"))</f>
      </c>
      <c r="I105" s="17">
        <f>IF(OR(G105="",G105="出し直しを頼む",G105="扱いを入力で選ぶ",J105="来た"),"",COUNTIFS($G$6:$G$205,G105,$J$6:$J$205,"&lt;&gt;来た"))</f>
      </c>
      <c r="J105" s="19"/>
      <c r="K105" s="21">
        <f>IF(D105="","",IF(J105="来た","使わない（本人が出席）",IF(COUNTIF($D$6:$D$205,D105)&gt;1,"確かめる（同じ名前が2行）",IF(E105="","確かめる（紙の種類）",IF(OR(G105="出し直しを頼む",G105="扱いを入力で選ぶ"),"確かめる（代理人が空欄）",IF(AND(H105="締切の後",'入力'!$B$11&lt;&gt;"数える"),"使わない（締切の後）",E105))))))</f>
      </c>
      <c r="L105" s="19"/>
      <c r="M105" s="22"/>
    </row>
    <row r="106" ht="20" customHeight="1" spans="1:13" x14ac:dyDescent="0.25">
      <c r="A106" s="17">
        <f>IF(D106="","",ROW()-5)</f>
      </c>
      <c r="B106" s="18"/>
      <c r="C106" s="19"/>
      <c r="D106" s="20"/>
      <c r="E106" s="19"/>
      <c r="F106" s="20"/>
      <c r="G106" s="21">
        <f>IF(OR(D106="",E106&lt;&gt;"委任状"),"",IF(F106&lt;&gt;"",F106,IF('入力'!$B$10="議長に委任する","議長",IF('入力'!$B$10="出し直しを頼む","出し直しを頼む","扱いを入力で選ぶ"))))</f>
      </c>
      <c r="H106" s="17">
        <f>IF(OR(D106="",NOT(ISNUMBER(B106)),NOT(ISNUMBER('入力'!$B$7))),"",IF(B106&gt;'入力'!$B$7,"締切の後","締切まで"))</f>
      </c>
      <c r="I106" s="17">
        <f>IF(OR(G106="",G106="出し直しを頼む",G106="扱いを入力で選ぶ",J106="来た"),"",COUNTIFS($G$6:$G$205,G106,$J$6:$J$205,"&lt;&gt;来た"))</f>
      </c>
      <c r="J106" s="19"/>
      <c r="K106" s="21">
        <f>IF(D106="","",IF(J106="来た","使わない（本人が出席）",IF(COUNTIF($D$6:$D$205,D106)&gt;1,"確かめる（同じ名前が2行）",IF(E106="","確かめる（紙の種類）",IF(OR(G106="出し直しを頼む",G106="扱いを入力で選ぶ"),"確かめる（代理人が空欄）",IF(AND(H106="締切の後",'入力'!$B$11&lt;&gt;"数える"),"使わない（締切の後）",E106))))))</f>
      </c>
      <c r="L106" s="19"/>
      <c r="M106" s="22"/>
    </row>
    <row r="107" ht="20" customHeight="1" spans="1:13" x14ac:dyDescent="0.25">
      <c r="A107" s="17">
        <f>IF(D107="","",ROW()-5)</f>
      </c>
      <c r="B107" s="18"/>
      <c r="C107" s="19"/>
      <c r="D107" s="20"/>
      <c r="E107" s="19"/>
      <c r="F107" s="20"/>
      <c r="G107" s="21">
        <f>IF(OR(D107="",E107&lt;&gt;"委任状"),"",IF(F107&lt;&gt;"",F107,IF('入力'!$B$10="議長に委任する","議長",IF('入力'!$B$10="出し直しを頼む","出し直しを頼む","扱いを入力で選ぶ"))))</f>
      </c>
      <c r="H107" s="17">
        <f>IF(OR(D107="",NOT(ISNUMBER(B107)),NOT(ISNUMBER('入力'!$B$7))),"",IF(B107&gt;'入力'!$B$7,"締切の後","締切まで"))</f>
      </c>
      <c r="I107" s="17">
        <f>IF(OR(G107="",G107="出し直しを頼む",G107="扱いを入力で選ぶ",J107="来た"),"",COUNTIFS($G$6:$G$205,G107,$J$6:$J$205,"&lt;&gt;来た"))</f>
      </c>
      <c r="J107" s="19"/>
      <c r="K107" s="21">
        <f>IF(D107="","",IF(J107="来た","使わない（本人が出席）",IF(COUNTIF($D$6:$D$205,D107)&gt;1,"確かめる（同じ名前が2行）",IF(E107="","確かめる（紙の種類）",IF(OR(G107="出し直しを頼む",G107="扱いを入力で選ぶ"),"確かめる（代理人が空欄）",IF(AND(H107="締切の後",'入力'!$B$11&lt;&gt;"数える"),"使わない（締切の後）",E107))))))</f>
      </c>
      <c r="L107" s="19"/>
      <c r="M107" s="22"/>
    </row>
    <row r="108" ht="20" customHeight="1" spans="1:13" x14ac:dyDescent="0.25">
      <c r="A108" s="17">
        <f>IF(D108="","",ROW()-5)</f>
      </c>
      <c r="B108" s="18"/>
      <c r="C108" s="19"/>
      <c r="D108" s="20"/>
      <c r="E108" s="19"/>
      <c r="F108" s="20"/>
      <c r="G108" s="21">
        <f>IF(OR(D108="",E108&lt;&gt;"委任状"),"",IF(F108&lt;&gt;"",F108,IF('入力'!$B$10="議長に委任する","議長",IF('入力'!$B$10="出し直しを頼む","出し直しを頼む","扱いを入力で選ぶ"))))</f>
      </c>
      <c r="H108" s="17">
        <f>IF(OR(D108="",NOT(ISNUMBER(B108)),NOT(ISNUMBER('入力'!$B$7))),"",IF(B108&gt;'入力'!$B$7,"締切の後","締切まで"))</f>
      </c>
      <c r="I108" s="17">
        <f>IF(OR(G108="",G108="出し直しを頼む",G108="扱いを入力で選ぶ",J108="来た"),"",COUNTIFS($G$6:$G$205,G108,$J$6:$J$205,"&lt;&gt;来た"))</f>
      </c>
      <c r="J108" s="19"/>
      <c r="K108" s="21">
        <f>IF(D108="","",IF(J108="来た","使わない（本人が出席）",IF(COUNTIF($D$6:$D$205,D108)&gt;1,"確かめる（同じ名前が2行）",IF(E108="","確かめる（紙の種類）",IF(OR(G108="出し直しを頼む",G108="扱いを入力で選ぶ"),"確かめる（代理人が空欄）",IF(AND(H108="締切の後",'入力'!$B$11&lt;&gt;"数える"),"使わない（締切の後）",E108))))))</f>
      </c>
      <c r="L108" s="19"/>
      <c r="M108" s="22"/>
    </row>
    <row r="109" ht="20" customHeight="1" spans="1:13" x14ac:dyDescent="0.25">
      <c r="A109" s="17">
        <f>IF(D109="","",ROW()-5)</f>
      </c>
      <c r="B109" s="18"/>
      <c r="C109" s="19"/>
      <c r="D109" s="20"/>
      <c r="E109" s="19"/>
      <c r="F109" s="20"/>
      <c r="G109" s="21">
        <f>IF(OR(D109="",E109&lt;&gt;"委任状"),"",IF(F109&lt;&gt;"",F109,IF('入力'!$B$10="議長に委任する","議長",IF('入力'!$B$10="出し直しを頼む","出し直しを頼む","扱いを入力で選ぶ"))))</f>
      </c>
      <c r="H109" s="17">
        <f>IF(OR(D109="",NOT(ISNUMBER(B109)),NOT(ISNUMBER('入力'!$B$7))),"",IF(B109&gt;'入力'!$B$7,"締切の後","締切まで"))</f>
      </c>
      <c r="I109" s="17">
        <f>IF(OR(G109="",G109="出し直しを頼む",G109="扱いを入力で選ぶ",J109="来た"),"",COUNTIFS($G$6:$G$205,G109,$J$6:$J$205,"&lt;&gt;来た"))</f>
      </c>
      <c r="J109" s="19"/>
      <c r="K109" s="21">
        <f>IF(D109="","",IF(J109="来た","使わない（本人が出席）",IF(COUNTIF($D$6:$D$205,D109)&gt;1,"確かめる（同じ名前が2行）",IF(E109="","確かめる（紙の種類）",IF(OR(G109="出し直しを頼む",G109="扱いを入力で選ぶ"),"確かめる（代理人が空欄）",IF(AND(H109="締切の後",'入力'!$B$11&lt;&gt;"数える"),"使わない（締切の後）",E109))))))</f>
      </c>
      <c r="L109" s="19"/>
      <c r="M109" s="22"/>
    </row>
    <row r="110" ht="20" customHeight="1" spans="1:13" x14ac:dyDescent="0.25">
      <c r="A110" s="17">
        <f>IF(D110="","",ROW()-5)</f>
      </c>
      <c r="B110" s="18"/>
      <c r="C110" s="19"/>
      <c r="D110" s="20"/>
      <c r="E110" s="19"/>
      <c r="F110" s="20"/>
      <c r="G110" s="21">
        <f>IF(OR(D110="",E110&lt;&gt;"委任状"),"",IF(F110&lt;&gt;"",F110,IF('入力'!$B$10="議長に委任する","議長",IF('入力'!$B$10="出し直しを頼む","出し直しを頼む","扱いを入力で選ぶ"))))</f>
      </c>
      <c r="H110" s="17">
        <f>IF(OR(D110="",NOT(ISNUMBER(B110)),NOT(ISNUMBER('入力'!$B$7))),"",IF(B110&gt;'入力'!$B$7,"締切の後","締切まで"))</f>
      </c>
      <c r="I110" s="17">
        <f>IF(OR(G110="",G110="出し直しを頼む",G110="扱いを入力で選ぶ",J110="来た"),"",COUNTIFS($G$6:$G$205,G110,$J$6:$J$205,"&lt;&gt;来た"))</f>
      </c>
      <c r="J110" s="19"/>
      <c r="K110" s="21">
        <f>IF(D110="","",IF(J110="来た","使わない（本人が出席）",IF(COUNTIF($D$6:$D$205,D110)&gt;1,"確かめる（同じ名前が2行）",IF(E110="","確かめる（紙の種類）",IF(OR(G110="出し直しを頼む",G110="扱いを入力で選ぶ"),"確かめる（代理人が空欄）",IF(AND(H110="締切の後",'入力'!$B$11&lt;&gt;"数える"),"使わない（締切の後）",E110))))))</f>
      </c>
      <c r="L110" s="19"/>
      <c r="M110" s="22"/>
    </row>
    <row r="111" ht="20" customHeight="1" spans="1:13" x14ac:dyDescent="0.25">
      <c r="A111" s="17">
        <f>IF(D111="","",ROW()-5)</f>
      </c>
      <c r="B111" s="18"/>
      <c r="C111" s="19"/>
      <c r="D111" s="20"/>
      <c r="E111" s="19"/>
      <c r="F111" s="20"/>
      <c r="G111" s="21">
        <f>IF(OR(D111="",E111&lt;&gt;"委任状"),"",IF(F111&lt;&gt;"",F111,IF('入力'!$B$10="議長に委任する","議長",IF('入力'!$B$10="出し直しを頼む","出し直しを頼む","扱いを入力で選ぶ"))))</f>
      </c>
      <c r="H111" s="17">
        <f>IF(OR(D111="",NOT(ISNUMBER(B111)),NOT(ISNUMBER('入力'!$B$7))),"",IF(B111&gt;'入力'!$B$7,"締切の後","締切まで"))</f>
      </c>
      <c r="I111" s="17">
        <f>IF(OR(G111="",G111="出し直しを頼む",G111="扱いを入力で選ぶ",J111="来た"),"",COUNTIFS($G$6:$G$205,G111,$J$6:$J$205,"&lt;&gt;来た"))</f>
      </c>
      <c r="J111" s="19"/>
      <c r="K111" s="21">
        <f>IF(D111="","",IF(J111="来た","使わない（本人が出席）",IF(COUNTIF($D$6:$D$205,D111)&gt;1,"確かめる（同じ名前が2行）",IF(E111="","確かめる（紙の種類）",IF(OR(G111="出し直しを頼む",G111="扱いを入力で選ぶ"),"確かめる（代理人が空欄）",IF(AND(H111="締切の後",'入力'!$B$11&lt;&gt;"数える"),"使わない（締切の後）",E111))))))</f>
      </c>
      <c r="L111" s="19"/>
      <c r="M111" s="22"/>
    </row>
    <row r="112" ht="20" customHeight="1" spans="1:13" x14ac:dyDescent="0.25">
      <c r="A112" s="17">
        <f>IF(D112="","",ROW()-5)</f>
      </c>
      <c r="B112" s="18"/>
      <c r="C112" s="19"/>
      <c r="D112" s="20"/>
      <c r="E112" s="19"/>
      <c r="F112" s="20"/>
      <c r="G112" s="21">
        <f>IF(OR(D112="",E112&lt;&gt;"委任状"),"",IF(F112&lt;&gt;"",F112,IF('入力'!$B$10="議長に委任する","議長",IF('入力'!$B$10="出し直しを頼む","出し直しを頼む","扱いを入力で選ぶ"))))</f>
      </c>
      <c r="H112" s="17">
        <f>IF(OR(D112="",NOT(ISNUMBER(B112)),NOT(ISNUMBER('入力'!$B$7))),"",IF(B112&gt;'入力'!$B$7,"締切の後","締切まで"))</f>
      </c>
      <c r="I112" s="17">
        <f>IF(OR(G112="",G112="出し直しを頼む",G112="扱いを入力で選ぶ",J112="来た"),"",COUNTIFS($G$6:$G$205,G112,$J$6:$J$205,"&lt;&gt;来た"))</f>
      </c>
      <c r="J112" s="19"/>
      <c r="K112" s="21">
        <f>IF(D112="","",IF(J112="来た","使わない（本人が出席）",IF(COUNTIF($D$6:$D$205,D112)&gt;1,"確かめる（同じ名前が2行）",IF(E112="","確かめる（紙の種類）",IF(OR(G112="出し直しを頼む",G112="扱いを入力で選ぶ"),"確かめる（代理人が空欄）",IF(AND(H112="締切の後",'入力'!$B$11&lt;&gt;"数える"),"使わない（締切の後）",E112))))))</f>
      </c>
      <c r="L112" s="19"/>
      <c r="M112" s="22"/>
    </row>
    <row r="113" ht="20" customHeight="1" spans="1:13" x14ac:dyDescent="0.25">
      <c r="A113" s="17">
        <f>IF(D113="","",ROW()-5)</f>
      </c>
      <c r="B113" s="18"/>
      <c r="C113" s="19"/>
      <c r="D113" s="20"/>
      <c r="E113" s="19"/>
      <c r="F113" s="20"/>
      <c r="G113" s="21">
        <f>IF(OR(D113="",E113&lt;&gt;"委任状"),"",IF(F113&lt;&gt;"",F113,IF('入力'!$B$10="議長に委任する","議長",IF('入力'!$B$10="出し直しを頼む","出し直しを頼む","扱いを入力で選ぶ"))))</f>
      </c>
      <c r="H113" s="17">
        <f>IF(OR(D113="",NOT(ISNUMBER(B113)),NOT(ISNUMBER('入力'!$B$7))),"",IF(B113&gt;'入力'!$B$7,"締切の後","締切まで"))</f>
      </c>
      <c r="I113" s="17">
        <f>IF(OR(G113="",G113="出し直しを頼む",G113="扱いを入力で選ぶ",J113="来た"),"",COUNTIFS($G$6:$G$205,G113,$J$6:$J$205,"&lt;&gt;来た"))</f>
      </c>
      <c r="J113" s="19"/>
      <c r="K113" s="21">
        <f>IF(D113="","",IF(J113="来た","使わない（本人が出席）",IF(COUNTIF($D$6:$D$205,D113)&gt;1,"確かめる（同じ名前が2行）",IF(E113="","確かめる（紙の種類）",IF(OR(G113="出し直しを頼む",G113="扱いを入力で選ぶ"),"確かめる（代理人が空欄）",IF(AND(H113="締切の後",'入力'!$B$11&lt;&gt;"数える"),"使わない（締切の後）",E113))))))</f>
      </c>
      <c r="L113" s="19"/>
      <c r="M113" s="22"/>
    </row>
    <row r="114" ht="20" customHeight="1" spans="1:13" x14ac:dyDescent="0.25">
      <c r="A114" s="17">
        <f>IF(D114="","",ROW()-5)</f>
      </c>
      <c r="B114" s="18"/>
      <c r="C114" s="19"/>
      <c r="D114" s="20"/>
      <c r="E114" s="19"/>
      <c r="F114" s="20"/>
      <c r="G114" s="21">
        <f>IF(OR(D114="",E114&lt;&gt;"委任状"),"",IF(F114&lt;&gt;"",F114,IF('入力'!$B$10="議長に委任する","議長",IF('入力'!$B$10="出し直しを頼む","出し直しを頼む","扱いを入力で選ぶ"))))</f>
      </c>
      <c r="H114" s="17">
        <f>IF(OR(D114="",NOT(ISNUMBER(B114)),NOT(ISNUMBER('入力'!$B$7))),"",IF(B114&gt;'入力'!$B$7,"締切の後","締切まで"))</f>
      </c>
      <c r="I114" s="17">
        <f>IF(OR(G114="",G114="出し直しを頼む",G114="扱いを入力で選ぶ",J114="来た"),"",COUNTIFS($G$6:$G$205,G114,$J$6:$J$205,"&lt;&gt;来た"))</f>
      </c>
      <c r="J114" s="19"/>
      <c r="K114" s="21">
        <f>IF(D114="","",IF(J114="来た","使わない（本人が出席）",IF(COUNTIF($D$6:$D$205,D114)&gt;1,"確かめる（同じ名前が2行）",IF(E114="","確かめる（紙の種類）",IF(OR(G114="出し直しを頼む",G114="扱いを入力で選ぶ"),"確かめる（代理人が空欄）",IF(AND(H114="締切の後",'入力'!$B$11&lt;&gt;"数える"),"使わない（締切の後）",E114))))))</f>
      </c>
      <c r="L114" s="19"/>
      <c r="M114" s="22"/>
    </row>
    <row r="115" ht="20" customHeight="1" spans="1:13" x14ac:dyDescent="0.25">
      <c r="A115" s="17">
        <f>IF(D115="","",ROW()-5)</f>
      </c>
      <c r="B115" s="18"/>
      <c r="C115" s="19"/>
      <c r="D115" s="20"/>
      <c r="E115" s="19"/>
      <c r="F115" s="20"/>
      <c r="G115" s="21">
        <f>IF(OR(D115="",E115&lt;&gt;"委任状"),"",IF(F115&lt;&gt;"",F115,IF('入力'!$B$10="議長に委任する","議長",IF('入力'!$B$10="出し直しを頼む","出し直しを頼む","扱いを入力で選ぶ"))))</f>
      </c>
      <c r="H115" s="17">
        <f>IF(OR(D115="",NOT(ISNUMBER(B115)),NOT(ISNUMBER('入力'!$B$7))),"",IF(B115&gt;'入力'!$B$7,"締切の後","締切まで"))</f>
      </c>
      <c r="I115" s="17">
        <f>IF(OR(G115="",G115="出し直しを頼む",G115="扱いを入力で選ぶ",J115="来た"),"",COUNTIFS($G$6:$G$205,G115,$J$6:$J$205,"&lt;&gt;来た"))</f>
      </c>
      <c r="J115" s="19"/>
      <c r="K115" s="21">
        <f>IF(D115="","",IF(J115="来た","使わない（本人が出席）",IF(COUNTIF($D$6:$D$205,D115)&gt;1,"確かめる（同じ名前が2行）",IF(E115="","確かめる（紙の種類）",IF(OR(G115="出し直しを頼む",G115="扱いを入力で選ぶ"),"確かめる（代理人が空欄）",IF(AND(H115="締切の後",'入力'!$B$11&lt;&gt;"数える"),"使わない（締切の後）",E115))))))</f>
      </c>
      <c r="L115" s="19"/>
      <c r="M115" s="22"/>
    </row>
    <row r="116" ht="20" customHeight="1" spans="1:13" x14ac:dyDescent="0.25">
      <c r="A116" s="17">
        <f>IF(D116="","",ROW()-5)</f>
      </c>
      <c r="B116" s="18"/>
      <c r="C116" s="19"/>
      <c r="D116" s="20"/>
      <c r="E116" s="19"/>
      <c r="F116" s="20"/>
      <c r="G116" s="21">
        <f>IF(OR(D116="",E116&lt;&gt;"委任状"),"",IF(F116&lt;&gt;"",F116,IF('入力'!$B$10="議長に委任する","議長",IF('入力'!$B$10="出し直しを頼む","出し直しを頼む","扱いを入力で選ぶ"))))</f>
      </c>
      <c r="H116" s="17">
        <f>IF(OR(D116="",NOT(ISNUMBER(B116)),NOT(ISNUMBER('入力'!$B$7))),"",IF(B116&gt;'入力'!$B$7,"締切の後","締切まで"))</f>
      </c>
      <c r="I116" s="17">
        <f>IF(OR(G116="",G116="出し直しを頼む",G116="扱いを入力で選ぶ",J116="来た"),"",COUNTIFS($G$6:$G$205,G116,$J$6:$J$205,"&lt;&gt;来た"))</f>
      </c>
      <c r="J116" s="19"/>
      <c r="K116" s="21">
        <f>IF(D116="","",IF(J116="来た","使わない（本人が出席）",IF(COUNTIF($D$6:$D$205,D116)&gt;1,"確かめる（同じ名前が2行）",IF(E116="","確かめる（紙の種類）",IF(OR(G116="出し直しを頼む",G116="扱いを入力で選ぶ"),"確かめる（代理人が空欄）",IF(AND(H116="締切の後",'入力'!$B$11&lt;&gt;"数える"),"使わない（締切の後）",E116))))))</f>
      </c>
      <c r="L116" s="19"/>
      <c r="M116" s="22"/>
    </row>
    <row r="117" ht="20" customHeight="1" spans="1:13" x14ac:dyDescent="0.25">
      <c r="A117" s="17">
        <f>IF(D117="","",ROW()-5)</f>
      </c>
      <c r="B117" s="18"/>
      <c r="C117" s="19"/>
      <c r="D117" s="20"/>
      <c r="E117" s="19"/>
      <c r="F117" s="20"/>
      <c r="G117" s="21">
        <f>IF(OR(D117="",E117&lt;&gt;"委任状"),"",IF(F117&lt;&gt;"",F117,IF('入力'!$B$10="議長に委任する","議長",IF('入力'!$B$10="出し直しを頼む","出し直しを頼む","扱いを入力で選ぶ"))))</f>
      </c>
      <c r="H117" s="17">
        <f>IF(OR(D117="",NOT(ISNUMBER(B117)),NOT(ISNUMBER('入力'!$B$7))),"",IF(B117&gt;'入力'!$B$7,"締切の後","締切まで"))</f>
      </c>
      <c r="I117" s="17">
        <f>IF(OR(G117="",G117="出し直しを頼む",G117="扱いを入力で選ぶ",J117="来た"),"",COUNTIFS($G$6:$G$205,G117,$J$6:$J$205,"&lt;&gt;来た"))</f>
      </c>
      <c r="J117" s="19"/>
      <c r="K117" s="21">
        <f>IF(D117="","",IF(J117="来た","使わない（本人が出席）",IF(COUNTIF($D$6:$D$205,D117)&gt;1,"確かめる（同じ名前が2行）",IF(E117="","確かめる（紙の種類）",IF(OR(G117="出し直しを頼む",G117="扱いを入力で選ぶ"),"確かめる（代理人が空欄）",IF(AND(H117="締切の後",'入力'!$B$11&lt;&gt;"数える"),"使わない（締切の後）",E117))))))</f>
      </c>
      <c r="L117" s="19"/>
      <c r="M117" s="22"/>
    </row>
    <row r="118" ht="20" customHeight="1" spans="1:13" x14ac:dyDescent="0.25">
      <c r="A118" s="17">
        <f>IF(D118="","",ROW()-5)</f>
      </c>
      <c r="B118" s="18"/>
      <c r="C118" s="19"/>
      <c r="D118" s="20"/>
      <c r="E118" s="19"/>
      <c r="F118" s="20"/>
      <c r="G118" s="21">
        <f>IF(OR(D118="",E118&lt;&gt;"委任状"),"",IF(F118&lt;&gt;"",F118,IF('入力'!$B$10="議長に委任する","議長",IF('入力'!$B$10="出し直しを頼む","出し直しを頼む","扱いを入力で選ぶ"))))</f>
      </c>
      <c r="H118" s="17">
        <f>IF(OR(D118="",NOT(ISNUMBER(B118)),NOT(ISNUMBER('入力'!$B$7))),"",IF(B118&gt;'入力'!$B$7,"締切の後","締切まで"))</f>
      </c>
      <c r="I118" s="17">
        <f>IF(OR(G118="",G118="出し直しを頼む",G118="扱いを入力で選ぶ",J118="来た"),"",COUNTIFS($G$6:$G$205,G118,$J$6:$J$205,"&lt;&gt;来た"))</f>
      </c>
      <c r="J118" s="19"/>
      <c r="K118" s="21">
        <f>IF(D118="","",IF(J118="来た","使わない（本人が出席）",IF(COUNTIF($D$6:$D$205,D118)&gt;1,"確かめる（同じ名前が2行）",IF(E118="","確かめる（紙の種類）",IF(OR(G118="出し直しを頼む",G118="扱いを入力で選ぶ"),"確かめる（代理人が空欄）",IF(AND(H118="締切の後",'入力'!$B$11&lt;&gt;"数える"),"使わない（締切の後）",E118))))))</f>
      </c>
      <c r="L118" s="19"/>
      <c r="M118" s="22"/>
    </row>
    <row r="119" ht="20" customHeight="1" spans="1:13" x14ac:dyDescent="0.25">
      <c r="A119" s="17">
        <f>IF(D119="","",ROW()-5)</f>
      </c>
      <c r="B119" s="18"/>
      <c r="C119" s="19"/>
      <c r="D119" s="20"/>
      <c r="E119" s="19"/>
      <c r="F119" s="20"/>
      <c r="G119" s="21">
        <f>IF(OR(D119="",E119&lt;&gt;"委任状"),"",IF(F119&lt;&gt;"",F119,IF('入力'!$B$10="議長に委任する","議長",IF('入力'!$B$10="出し直しを頼む","出し直しを頼む","扱いを入力で選ぶ"))))</f>
      </c>
      <c r="H119" s="17">
        <f>IF(OR(D119="",NOT(ISNUMBER(B119)),NOT(ISNUMBER('入力'!$B$7))),"",IF(B119&gt;'入力'!$B$7,"締切の後","締切まで"))</f>
      </c>
      <c r="I119" s="17">
        <f>IF(OR(G119="",G119="出し直しを頼む",G119="扱いを入力で選ぶ",J119="来た"),"",COUNTIFS($G$6:$G$205,G119,$J$6:$J$205,"&lt;&gt;来た"))</f>
      </c>
      <c r="J119" s="19"/>
      <c r="K119" s="21">
        <f>IF(D119="","",IF(J119="来た","使わない（本人が出席）",IF(COUNTIF($D$6:$D$205,D119)&gt;1,"確かめる（同じ名前が2行）",IF(E119="","確かめる（紙の種類）",IF(OR(G119="出し直しを頼む",G119="扱いを入力で選ぶ"),"確かめる（代理人が空欄）",IF(AND(H119="締切の後",'入力'!$B$11&lt;&gt;"数える"),"使わない（締切の後）",E119))))))</f>
      </c>
      <c r="L119" s="19"/>
      <c r="M119" s="22"/>
    </row>
    <row r="120" ht="20" customHeight="1" spans="1:13" x14ac:dyDescent="0.25">
      <c r="A120" s="17">
        <f>IF(D120="","",ROW()-5)</f>
      </c>
      <c r="B120" s="18"/>
      <c r="C120" s="19"/>
      <c r="D120" s="20"/>
      <c r="E120" s="19"/>
      <c r="F120" s="20"/>
      <c r="G120" s="21">
        <f>IF(OR(D120="",E120&lt;&gt;"委任状"),"",IF(F120&lt;&gt;"",F120,IF('入力'!$B$10="議長に委任する","議長",IF('入力'!$B$10="出し直しを頼む","出し直しを頼む","扱いを入力で選ぶ"))))</f>
      </c>
      <c r="H120" s="17">
        <f>IF(OR(D120="",NOT(ISNUMBER(B120)),NOT(ISNUMBER('入力'!$B$7))),"",IF(B120&gt;'入力'!$B$7,"締切の後","締切まで"))</f>
      </c>
      <c r="I120" s="17">
        <f>IF(OR(G120="",G120="出し直しを頼む",G120="扱いを入力で選ぶ",J120="来た"),"",COUNTIFS($G$6:$G$205,G120,$J$6:$J$205,"&lt;&gt;来た"))</f>
      </c>
      <c r="J120" s="19"/>
      <c r="K120" s="21">
        <f>IF(D120="","",IF(J120="来た","使わない（本人が出席）",IF(COUNTIF($D$6:$D$205,D120)&gt;1,"確かめる（同じ名前が2行）",IF(E120="","確かめる（紙の種類）",IF(OR(G120="出し直しを頼む",G120="扱いを入力で選ぶ"),"確かめる（代理人が空欄）",IF(AND(H120="締切の後",'入力'!$B$11&lt;&gt;"数える"),"使わない（締切の後）",E120))))))</f>
      </c>
      <c r="L120" s="19"/>
      <c r="M120" s="22"/>
    </row>
    <row r="121" ht="20" customHeight="1" spans="1:13" x14ac:dyDescent="0.25">
      <c r="A121" s="17">
        <f>IF(D121="","",ROW()-5)</f>
      </c>
      <c r="B121" s="18"/>
      <c r="C121" s="19"/>
      <c r="D121" s="20"/>
      <c r="E121" s="19"/>
      <c r="F121" s="20"/>
      <c r="G121" s="21">
        <f>IF(OR(D121="",E121&lt;&gt;"委任状"),"",IF(F121&lt;&gt;"",F121,IF('入力'!$B$10="議長に委任する","議長",IF('入力'!$B$10="出し直しを頼む","出し直しを頼む","扱いを入力で選ぶ"))))</f>
      </c>
      <c r="H121" s="17">
        <f>IF(OR(D121="",NOT(ISNUMBER(B121)),NOT(ISNUMBER('入力'!$B$7))),"",IF(B121&gt;'入力'!$B$7,"締切の後","締切まで"))</f>
      </c>
      <c r="I121" s="17">
        <f>IF(OR(G121="",G121="出し直しを頼む",G121="扱いを入力で選ぶ",J121="来た"),"",COUNTIFS($G$6:$G$205,G121,$J$6:$J$205,"&lt;&gt;来た"))</f>
      </c>
      <c r="J121" s="19"/>
      <c r="K121" s="21">
        <f>IF(D121="","",IF(J121="来た","使わない（本人が出席）",IF(COUNTIF($D$6:$D$205,D121)&gt;1,"確かめる（同じ名前が2行）",IF(E121="","確かめる（紙の種類）",IF(OR(G121="出し直しを頼む",G121="扱いを入力で選ぶ"),"確かめる（代理人が空欄）",IF(AND(H121="締切の後",'入力'!$B$11&lt;&gt;"数える"),"使わない（締切の後）",E121))))))</f>
      </c>
      <c r="L121" s="19"/>
      <c r="M121" s="22"/>
    </row>
    <row r="122" ht="20" customHeight="1" spans="1:13" x14ac:dyDescent="0.25">
      <c r="A122" s="17">
        <f>IF(D122="","",ROW()-5)</f>
      </c>
      <c r="B122" s="18"/>
      <c r="C122" s="19"/>
      <c r="D122" s="20"/>
      <c r="E122" s="19"/>
      <c r="F122" s="20"/>
      <c r="G122" s="21">
        <f>IF(OR(D122="",E122&lt;&gt;"委任状"),"",IF(F122&lt;&gt;"",F122,IF('入力'!$B$10="議長に委任する","議長",IF('入力'!$B$10="出し直しを頼む","出し直しを頼む","扱いを入力で選ぶ"))))</f>
      </c>
      <c r="H122" s="17">
        <f>IF(OR(D122="",NOT(ISNUMBER(B122)),NOT(ISNUMBER('入力'!$B$7))),"",IF(B122&gt;'入力'!$B$7,"締切の後","締切まで"))</f>
      </c>
      <c r="I122" s="17">
        <f>IF(OR(G122="",G122="出し直しを頼む",G122="扱いを入力で選ぶ",J122="来た"),"",COUNTIFS($G$6:$G$205,G122,$J$6:$J$205,"&lt;&gt;来た"))</f>
      </c>
      <c r="J122" s="19"/>
      <c r="K122" s="21">
        <f>IF(D122="","",IF(J122="来た","使わない（本人が出席）",IF(COUNTIF($D$6:$D$205,D122)&gt;1,"確かめる（同じ名前が2行）",IF(E122="","確かめる（紙の種類）",IF(OR(G122="出し直しを頼む",G122="扱いを入力で選ぶ"),"確かめる（代理人が空欄）",IF(AND(H122="締切の後",'入力'!$B$11&lt;&gt;"数える"),"使わない（締切の後）",E122))))))</f>
      </c>
      <c r="L122" s="19"/>
      <c r="M122" s="22"/>
    </row>
    <row r="123" ht="20" customHeight="1" spans="1:13" x14ac:dyDescent="0.25">
      <c r="A123" s="17">
        <f>IF(D123="","",ROW()-5)</f>
      </c>
      <c r="B123" s="18"/>
      <c r="C123" s="19"/>
      <c r="D123" s="20"/>
      <c r="E123" s="19"/>
      <c r="F123" s="20"/>
      <c r="G123" s="21">
        <f>IF(OR(D123="",E123&lt;&gt;"委任状"),"",IF(F123&lt;&gt;"",F123,IF('入力'!$B$10="議長に委任する","議長",IF('入力'!$B$10="出し直しを頼む","出し直しを頼む","扱いを入力で選ぶ"))))</f>
      </c>
      <c r="H123" s="17">
        <f>IF(OR(D123="",NOT(ISNUMBER(B123)),NOT(ISNUMBER('入力'!$B$7))),"",IF(B123&gt;'入力'!$B$7,"締切の後","締切まで"))</f>
      </c>
      <c r="I123" s="17">
        <f>IF(OR(G123="",G123="出し直しを頼む",G123="扱いを入力で選ぶ",J123="来た"),"",COUNTIFS($G$6:$G$205,G123,$J$6:$J$205,"&lt;&gt;来た"))</f>
      </c>
      <c r="J123" s="19"/>
      <c r="K123" s="21">
        <f>IF(D123="","",IF(J123="来た","使わない（本人が出席）",IF(COUNTIF($D$6:$D$205,D123)&gt;1,"確かめる（同じ名前が2行）",IF(E123="","確かめる（紙の種類）",IF(OR(G123="出し直しを頼む",G123="扱いを入力で選ぶ"),"確かめる（代理人が空欄）",IF(AND(H123="締切の後",'入力'!$B$11&lt;&gt;"数える"),"使わない（締切の後）",E123))))))</f>
      </c>
      <c r="L123" s="19"/>
      <c r="M123" s="22"/>
    </row>
    <row r="124" ht="20" customHeight="1" spans="1:13" x14ac:dyDescent="0.25">
      <c r="A124" s="17">
        <f>IF(D124="","",ROW()-5)</f>
      </c>
      <c r="B124" s="18"/>
      <c r="C124" s="19"/>
      <c r="D124" s="20"/>
      <c r="E124" s="19"/>
      <c r="F124" s="20"/>
      <c r="G124" s="21">
        <f>IF(OR(D124="",E124&lt;&gt;"委任状"),"",IF(F124&lt;&gt;"",F124,IF('入力'!$B$10="議長に委任する","議長",IF('入力'!$B$10="出し直しを頼む","出し直しを頼む","扱いを入力で選ぶ"))))</f>
      </c>
      <c r="H124" s="17">
        <f>IF(OR(D124="",NOT(ISNUMBER(B124)),NOT(ISNUMBER('入力'!$B$7))),"",IF(B124&gt;'入力'!$B$7,"締切の後","締切まで"))</f>
      </c>
      <c r="I124" s="17">
        <f>IF(OR(G124="",G124="出し直しを頼む",G124="扱いを入力で選ぶ",J124="来た"),"",COUNTIFS($G$6:$G$205,G124,$J$6:$J$205,"&lt;&gt;来た"))</f>
      </c>
      <c r="J124" s="19"/>
      <c r="K124" s="21">
        <f>IF(D124="","",IF(J124="来た","使わない（本人が出席）",IF(COUNTIF($D$6:$D$205,D124)&gt;1,"確かめる（同じ名前が2行）",IF(E124="","確かめる（紙の種類）",IF(OR(G124="出し直しを頼む",G124="扱いを入力で選ぶ"),"確かめる（代理人が空欄）",IF(AND(H124="締切の後",'入力'!$B$11&lt;&gt;"数える"),"使わない（締切の後）",E124))))))</f>
      </c>
      <c r="L124" s="19"/>
      <c r="M124" s="22"/>
    </row>
    <row r="125" ht="20" customHeight="1" spans="1:13" x14ac:dyDescent="0.25">
      <c r="A125" s="17">
        <f>IF(D125="","",ROW()-5)</f>
      </c>
      <c r="B125" s="18"/>
      <c r="C125" s="19"/>
      <c r="D125" s="20"/>
      <c r="E125" s="19"/>
      <c r="F125" s="20"/>
      <c r="G125" s="21">
        <f>IF(OR(D125="",E125&lt;&gt;"委任状"),"",IF(F125&lt;&gt;"",F125,IF('入力'!$B$10="議長に委任する","議長",IF('入力'!$B$10="出し直しを頼む","出し直しを頼む","扱いを入力で選ぶ"))))</f>
      </c>
      <c r="H125" s="17">
        <f>IF(OR(D125="",NOT(ISNUMBER(B125)),NOT(ISNUMBER('入力'!$B$7))),"",IF(B125&gt;'入力'!$B$7,"締切の後","締切まで"))</f>
      </c>
      <c r="I125" s="17">
        <f>IF(OR(G125="",G125="出し直しを頼む",G125="扱いを入力で選ぶ",J125="来た"),"",COUNTIFS($G$6:$G$205,G125,$J$6:$J$205,"&lt;&gt;来た"))</f>
      </c>
      <c r="J125" s="19"/>
      <c r="K125" s="21">
        <f>IF(D125="","",IF(J125="来た","使わない（本人が出席）",IF(COUNTIF($D$6:$D$205,D125)&gt;1,"確かめる（同じ名前が2行）",IF(E125="","確かめる（紙の種類）",IF(OR(G125="出し直しを頼む",G125="扱いを入力で選ぶ"),"確かめる（代理人が空欄）",IF(AND(H125="締切の後",'入力'!$B$11&lt;&gt;"数える"),"使わない（締切の後）",E125))))))</f>
      </c>
      <c r="L125" s="19"/>
      <c r="M125" s="22"/>
    </row>
    <row r="126" ht="20" customHeight="1" spans="1:13" x14ac:dyDescent="0.25">
      <c r="A126" s="17">
        <f>IF(D126="","",ROW()-5)</f>
      </c>
      <c r="B126" s="18"/>
      <c r="C126" s="19"/>
      <c r="D126" s="20"/>
      <c r="E126" s="19"/>
      <c r="F126" s="20"/>
      <c r="G126" s="21">
        <f>IF(OR(D126="",E126&lt;&gt;"委任状"),"",IF(F126&lt;&gt;"",F126,IF('入力'!$B$10="議長に委任する","議長",IF('入力'!$B$10="出し直しを頼む","出し直しを頼む","扱いを入力で選ぶ"))))</f>
      </c>
      <c r="H126" s="17">
        <f>IF(OR(D126="",NOT(ISNUMBER(B126)),NOT(ISNUMBER('入力'!$B$7))),"",IF(B126&gt;'入力'!$B$7,"締切の後","締切まで"))</f>
      </c>
      <c r="I126" s="17">
        <f>IF(OR(G126="",G126="出し直しを頼む",G126="扱いを入力で選ぶ",J126="来た"),"",COUNTIFS($G$6:$G$205,G126,$J$6:$J$205,"&lt;&gt;来た"))</f>
      </c>
      <c r="J126" s="19"/>
      <c r="K126" s="21">
        <f>IF(D126="","",IF(J126="来た","使わない（本人が出席）",IF(COUNTIF($D$6:$D$205,D126)&gt;1,"確かめる（同じ名前が2行）",IF(E126="","確かめる（紙の種類）",IF(OR(G126="出し直しを頼む",G126="扱いを入力で選ぶ"),"確かめる（代理人が空欄）",IF(AND(H126="締切の後",'入力'!$B$11&lt;&gt;"数える"),"使わない（締切の後）",E126))))))</f>
      </c>
      <c r="L126" s="19"/>
      <c r="M126" s="22"/>
    </row>
    <row r="127" ht="20" customHeight="1" spans="1:13" x14ac:dyDescent="0.25">
      <c r="A127" s="17">
        <f>IF(D127="","",ROW()-5)</f>
      </c>
      <c r="B127" s="18"/>
      <c r="C127" s="19"/>
      <c r="D127" s="20"/>
      <c r="E127" s="19"/>
      <c r="F127" s="20"/>
      <c r="G127" s="21">
        <f>IF(OR(D127="",E127&lt;&gt;"委任状"),"",IF(F127&lt;&gt;"",F127,IF('入力'!$B$10="議長に委任する","議長",IF('入力'!$B$10="出し直しを頼む","出し直しを頼む","扱いを入力で選ぶ"))))</f>
      </c>
      <c r="H127" s="17">
        <f>IF(OR(D127="",NOT(ISNUMBER(B127)),NOT(ISNUMBER('入力'!$B$7))),"",IF(B127&gt;'入力'!$B$7,"締切の後","締切まで"))</f>
      </c>
      <c r="I127" s="17">
        <f>IF(OR(G127="",G127="出し直しを頼む",G127="扱いを入力で選ぶ",J127="来た"),"",COUNTIFS($G$6:$G$205,G127,$J$6:$J$205,"&lt;&gt;来た"))</f>
      </c>
      <c r="J127" s="19"/>
      <c r="K127" s="21">
        <f>IF(D127="","",IF(J127="来た","使わない（本人が出席）",IF(COUNTIF($D$6:$D$205,D127)&gt;1,"確かめる（同じ名前が2行）",IF(E127="","確かめる（紙の種類）",IF(OR(G127="出し直しを頼む",G127="扱いを入力で選ぶ"),"確かめる（代理人が空欄）",IF(AND(H127="締切の後",'入力'!$B$11&lt;&gt;"数える"),"使わない（締切の後）",E127))))))</f>
      </c>
      <c r="L127" s="19"/>
      <c r="M127" s="22"/>
    </row>
    <row r="128" ht="20" customHeight="1" spans="1:13" x14ac:dyDescent="0.25">
      <c r="A128" s="17">
        <f>IF(D128="","",ROW()-5)</f>
      </c>
      <c r="B128" s="18"/>
      <c r="C128" s="19"/>
      <c r="D128" s="20"/>
      <c r="E128" s="19"/>
      <c r="F128" s="20"/>
      <c r="G128" s="21">
        <f>IF(OR(D128="",E128&lt;&gt;"委任状"),"",IF(F128&lt;&gt;"",F128,IF('入力'!$B$10="議長に委任する","議長",IF('入力'!$B$10="出し直しを頼む","出し直しを頼む","扱いを入力で選ぶ"))))</f>
      </c>
      <c r="H128" s="17">
        <f>IF(OR(D128="",NOT(ISNUMBER(B128)),NOT(ISNUMBER('入力'!$B$7))),"",IF(B128&gt;'入力'!$B$7,"締切の後","締切まで"))</f>
      </c>
      <c r="I128" s="17">
        <f>IF(OR(G128="",G128="出し直しを頼む",G128="扱いを入力で選ぶ",J128="来た"),"",COUNTIFS($G$6:$G$205,G128,$J$6:$J$205,"&lt;&gt;来た"))</f>
      </c>
      <c r="J128" s="19"/>
      <c r="K128" s="21">
        <f>IF(D128="","",IF(J128="来た","使わない（本人が出席）",IF(COUNTIF($D$6:$D$205,D128)&gt;1,"確かめる（同じ名前が2行）",IF(E128="","確かめる（紙の種類）",IF(OR(G128="出し直しを頼む",G128="扱いを入力で選ぶ"),"確かめる（代理人が空欄）",IF(AND(H128="締切の後",'入力'!$B$11&lt;&gt;"数える"),"使わない（締切の後）",E128))))))</f>
      </c>
      <c r="L128" s="19"/>
      <c r="M128" s="22"/>
    </row>
    <row r="129" ht="20" customHeight="1" spans="1:13" x14ac:dyDescent="0.25">
      <c r="A129" s="17">
        <f>IF(D129="","",ROW()-5)</f>
      </c>
      <c r="B129" s="18"/>
      <c r="C129" s="19"/>
      <c r="D129" s="20"/>
      <c r="E129" s="19"/>
      <c r="F129" s="20"/>
      <c r="G129" s="21">
        <f>IF(OR(D129="",E129&lt;&gt;"委任状"),"",IF(F129&lt;&gt;"",F129,IF('入力'!$B$10="議長に委任する","議長",IF('入力'!$B$10="出し直しを頼む","出し直しを頼む","扱いを入力で選ぶ"))))</f>
      </c>
      <c r="H129" s="17">
        <f>IF(OR(D129="",NOT(ISNUMBER(B129)),NOT(ISNUMBER('入力'!$B$7))),"",IF(B129&gt;'入力'!$B$7,"締切の後","締切まで"))</f>
      </c>
      <c r="I129" s="17">
        <f>IF(OR(G129="",G129="出し直しを頼む",G129="扱いを入力で選ぶ",J129="来た"),"",COUNTIFS($G$6:$G$205,G129,$J$6:$J$205,"&lt;&gt;来た"))</f>
      </c>
      <c r="J129" s="19"/>
      <c r="K129" s="21">
        <f>IF(D129="","",IF(J129="来た","使わない（本人が出席）",IF(COUNTIF($D$6:$D$205,D129)&gt;1,"確かめる（同じ名前が2行）",IF(E129="","確かめる（紙の種類）",IF(OR(G129="出し直しを頼む",G129="扱いを入力で選ぶ"),"確かめる（代理人が空欄）",IF(AND(H129="締切の後",'入力'!$B$11&lt;&gt;"数える"),"使わない（締切の後）",E129))))))</f>
      </c>
      <c r="L129" s="19"/>
      <c r="M129" s="22"/>
    </row>
    <row r="130" ht="20" customHeight="1" spans="1:13" x14ac:dyDescent="0.25">
      <c r="A130" s="17">
        <f>IF(D130="","",ROW()-5)</f>
      </c>
      <c r="B130" s="18"/>
      <c r="C130" s="19"/>
      <c r="D130" s="20"/>
      <c r="E130" s="19"/>
      <c r="F130" s="20"/>
      <c r="G130" s="21">
        <f>IF(OR(D130="",E130&lt;&gt;"委任状"),"",IF(F130&lt;&gt;"",F130,IF('入力'!$B$10="議長に委任する","議長",IF('入力'!$B$10="出し直しを頼む","出し直しを頼む","扱いを入力で選ぶ"))))</f>
      </c>
      <c r="H130" s="17">
        <f>IF(OR(D130="",NOT(ISNUMBER(B130)),NOT(ISNUMBER('入力'!$B$7))),"",IF(B130&gt;'入力'!$B$7,"締切の後","締切まで"))</f>
      </c>
      <c r="I130" s="17">
        <f>IF(OR(G130="",G130="出し直しを頼む",G130="扱いを入力で選ぶ",J130="来た"),"",COUNTIFS($G$6:$G$205,G130,$J$6:$J$205,"&lt;&gt;来た"))</f>
      </c>
      <c r="J130" s="19"/>
      <c r="K130" s="21">
        <f>IF(D130="","",IF(J130="来た","使わない（本人が出席）",IF(COUNTIF($D$6:$D$205,D130)&gt;1,"確かめる（同じ名前が2行）",IF(E130="","確かめる（紙の種類）",IF(OR(G130="出し直しを頼む",G130="扱いを入力で選ぶ"),"確かめる（代理人が空欄）",IF(AND(H130="締切の後",'入力'!$B$11&lt;&gt;"数える"),"使わない（締切の後）",E130))))))</f>
      </c>
      <c r="L130" s="19"/>
      <c r="M130" s="22"/>
    </row>
    <row r="131" ht="20" customHeight="1" spans="1:13" x14ac:dyDescent="0.25">
      <c r="A131" s="17">
        <f>IF(D131="","",ROW()-5)</f>
      </c>
      <c r="B131" s="18"/>
      <c r="C131" s="19"/>
      <c r="D131" s="20"/>
      <c r="E131" s="19"/>
      <c r="F131" s="20"/>
      <c r="G131" s="21">
        <f>IF(OR(D131="",E131&lt;&gt;"委任状"),"",IF(F131&lt;&gt;"",F131,IF('入力'!$B$10="議長に委任する","議長",IF('入力'!$B$10="出し直しを頼む","出し直しを頼む","扱いを入力で選ぶ"))))</f>
      </c>
      <c r="H131" s="17">
        <f>IF(OR(D131="",NOT(ISNUMBER(B131)),NOT(ISNUMBER('入力'!$B$7))),"",IF(B131&gt;'入力'!$B$7,"締切の後","締切まで"))</f>
      </c>
      <c r="I131" s="17">
        <f>IF(OR(G131="",G131="出し直しを頼む",G131="扱いを入力で選ぶ",J131="来た"),"",COUNTIFS($G$6:$G$205,G131,$J$6:$J$205,"&lt;&gt;来た"))</f>
      </c>
      <c r="J131" s="19"/>
      <c r="K131" s="21">
        <f>IF(D131="","",IF(J131="来た","使わない（本人が出席）",IF(COUNTIF($D$6:$D$205,D131)&gt;1,"確かめる（同じ名前が2行）",IF(E131="","確かめる（紙の種類）",IF(OR(G131="出し直しを頼む",G131="扱いを入力で選ぶ"),"確かめる（代理人が空欄）",IF(AND(H131="締切の後",'入力'!$B$11&lt;&gt;"数える"),"使わない（締切の後）",E131))))))</f>
      </c>
      <c r="L131" s="19"/>
      <c r="M131" s="22"/>
    </row>
    <row r="132" ht="20" customHeight="1" spans="1:13" x14ac:dyDescent="0.25">
      <c r="A132" s="17">
        <f>IF(D132="","",ROW()-5)</f>
      </c>
      <c r="B132" s="18"/>
      <c r="C132" s="19"/>
      <c r="D132" s="20"/>
      <c r="E132" s="19"/>
      <c r="F132" s="20"/>
      <c r="G132" s="21">
        <f>IF(OR(D132="",E132&lt;&gt;"委任状"),"",IF(F132&lt;&gt;"",F132,IF('入力'!$B$10="議長に委任する","議長",IF('入力'!$B$10="出し直しを頼む","出し直しを頼む","扱いを入力で選ぶ"))))</f>
      </c>
      <c r="H132" s="17">
        <f>IF(OR(D132="",NOT(ISNUMBER(B132)),NOT(ISNUMBER('入力'!$B$7))),"",IF(B132&gt;'入力'!$B$7,"締切の後","締切まで"))</f>
      </c>
      <c r="I132" s="17">
        <f>IF(OR(G132="",G132="出し直しを頼む",G132="扱いを入力で選ぶ",J132="来た"),"",COUNTIFS($G$6:$G$205,G132,$J$6:$J$205,"&lt;&gt;来た"))</f>
      </c>
      <c r="J132" s="19"/>
      <c r="K132" s="21">
        <f>IF(D132="","",IF(J132="来た","使わない（本人が出席）",IF(COUNTIF($D$6:$D$205,D132)&gt;1,"確かめる（同じ名前が2行）",IF(E132="","確かめる（紙の種類）",IF(OR(G132="出し直しを頼む",G132="扱いを入力で選ぶ"),"確かめる（代理人が空欄）",IF(AND(H132="締切の後",'入力'!$B$11&lt;&gt;"数える"),"使わない（締切の後）",E132))))))</f>
      </c>
      <c r="L132" s="19"/>
      <c r="M132" s="22"/>
    </row>
    <row r="133" ht="20" customHeight="1" spans="1:13" x14ac:dyDescent="0.25">
      <c r="A133" s="17">
        <f>IF(D133="","",ROW()-5)</f>
      </c>
      <c r="B133" s="18"/>
      <c r="C133" s="19"/>
      <c r="D133" s="20"/>
      <c r="E133" s="19"/>
      <c r="F133" s="20"/>
      <c r="G133" s="21">
        <f>IF(OR(D133="",E133&lt;&gt;"委任状"),"",IF(F133&lt;&gt;"",F133,IF('入力'!$B$10="議長に委任する","議長",IF('入力'!$B$10="出し直しを頼む","出し直しを頼む","扱いを入力で選ぶ"))))</f>
      </c>
      <c r="H133" s="17">
        <f>IF(OR(D133="",NOT(ISNUMBER(B133)),NOT(ISNUMBER('入力'!$B$7))),"",IF(B133&gt;'入力'!$B$7,"締切の後","締切まで"))</f>
      </c>
      <c r="I133" s="17">
        <f>IF(OR(G133="",G133="出し直しを頼む",G133="扱いを入力で選ぶ",J133="来た"),"",COUNTIFS($G$6:$G$205,G133,$J$6:$J$205,"&lt;&gt;来た"))</f>
      </c>
      <c r="J133" s="19"/>
      <c r="K133" s="21">
        <f>IF(D133="","",IF(J133="来た","使わない（本人が出席）",IF(COUNTIF($D$6:$D$205,D133)&gt;1,"確かめる（同じ名前が2行）",IF(E133="","確かめる（紙の種類）",IF(OR(G133="出し直しを頼む",G133="扱いを入力で選ぶ"),"確かめる（代理人が空欄）",IF(AND(H133="締切の後",'入力'!$B$11&lt;&gt;"数える"),"使わない（締切の後）",E133))))))</f>
      </c>
      <c r="L133" s="19"/>
      <c r="M133" s="22"/>
    </row>
    <row r="134" ht="20" customHeight="1" spans="1:13" x14ac:dyDescent="0.25">
      <c r="A134" s="17">
        <f>IF(D134="","",ROW()-5)</f>
      </c>
      <c r="B134" s="18"/>
      <c r="C134" s="19"/>
      <c r="D134" s="20"/>
      <c r="E134" s="19"/>
      <c r="F134" s="20"/>
      <c r="G134" s="21">
        <f>IF(OR(D134="",E134&lt;&gt;"委任状"),"",IF(F134&lt;&gt;"",F134,IF('入力'!$B$10="議長に委任する","議長",IF('入力'!$B$10="出し直しを頼む","出し直しを頼む","扱いを入力で選ぶ"))))</f>
      </c>
      <c r="H134" s="17">
        <f>IF(OR(D134="",NOT(ISNUMBER(B134)),NOT(ISNUMBER('入力'!$B$7))),"",IF(B134&gt;'入力'!$B$7,"締切の後","締切まで"))</f>
      </c>
      <c r="I134" s="17">
        <f>IF(OR(G134="",G134="出し直しを頼む",G134="扱いを入力で選ぶ",J134="来た"),"",COUNTIFS($G$6:$G$205,G134,$J$6:$J$205,"&lt;&gt;来た"))</f>
      </c>
      <c r="J134" s="19"/>
      <c r="K134" s="21">
        <f>IF(D134="","",IF(J134="来た","使わない（本人が出席）",IF(COUNTIF($D$6:$D$205,D134)&gt;1,"確かめる（同じ名前が2行）",IF(E134="","確かめる（紙の種類）",IF(OR(G134="出し直しを頼む",G134="扱いを入力で選ぶ"),"確かめる（代理人が空欄）",IF(AND(H134="締切の後",'入力'!$B$11&lt;&gt;"数える"),"使わない（締切の後）",E134))))))</f>
      </c>
      <c r="L134" s="19"/>
      <c r="M134" s="22"/>
    </row>
    <row r="135" ht="20" customHeight="1" spans="1:13" x14ac:dyDescent="0.25">
      <c r="A135" s="17">
        <f>IF(D135="","",ROW()-5)</f>
      </c>
      <c r="B135" s="18"/>
      <c r="C135" s="19"/>
      <c r="D135" s="20"/>
      <c r="E135" s="19"/>
      <c r="F135" s="20"/>
      <c r="G135" s="21">
        <f>IF(OR(D135="",E135&lt;&gt;"委任状"),"",IF(F135&lt;&gt;"",F135,IF('入力'!$B$10="議長に委任する","議長",IF('入力'!$B$10="出し直しを頼む","出し直しを頼む","扱いを入力で選ぶ"))))</f>
      </c>
      <c r="H135" s="17">
        <f>IF(OR(D135="",NOT(ISNUMBER(B135)),NOT(ISNUMBER('入力'!$B$7))),"",IF(B135&gt;'入力'!$B$7,"締切の後","締切まで"))</f>
      </c>
      <c r="I135" s="17">
        <f>IF(OR(G135="",G135="出し直しを頼む",G135="扱いを入力で選ぶ",J135="来た"),"",COUNTIFS($G$6:$G$205,G135,$J$6:$J$205,"&lt;&gt;来た"))</f>
      </c>
      <c r="J135" s="19"/>
      <c r="K135" s="21">
        <f>IF(D135="","",IF(J135="来た","使わない（本人が出席）",IF(COUNTIF($D$6:$D$205,D135)&gt;1,"確かめる（同じ名前が2行）",IF(E135="","確かめる（紙の種類）",IF(OR(G135="出し直しを頼む",G135="扱いを入力で選ぶ"),"確かめる（代理人が空欄）",IF(AND(H135="締切の後",'入力'!$B$11&lt;&gt;"数える"),"使わない（締切の後）",E135))))))</f>
      </c>
      <c r="L135" s="19"/>
      <c r="M135" s="22"/>
    </row>
    <row r="136" ht="20" customHeight="1" spans="1:13" x14ac:dyDescent="0.25">
      <c r="A136" s="17">
        <f>IF(D136="","",ROW()-5)</f>
      </c>
      <c r="B136" s="18"/>
      <c r="C136" s="19"/>
      <c r="D136" s="20"/>
      <c r="E136" s="19"/>
      <c r="F136" s="20"/>
      <c r="G136" s="21">
        <f>IF(OR(D136="",E136&lt;&gt;"委任状"),"",IF(F136&lt;&gt;"",F136,IF('入力'!$B$10="議長に委任する","議長",IF('入力'!$B$10="出し直しを頼む","出し直しを頼む","扱いを入力で選ぶ"))))</f>
      </c>
      <c r="H136" s="17">
        <f>IF(OR(D136="",NOT(ISNUMBER(B136)),NOT(ISNUMBER('入力'!$B$7))),"",IF(B136&gt;'入力'!$B$7,"締切の後","締切まで"))</f>
      </c>
      <c r="I136" s="17">
        <f>IF(OR(G136="",G136="出し直しを頼む",G136="扱いを入力で選ぶ",J136="来た"),"",COUNTIFS($G$6:$G$205,G136,$J$6:$J$205,"&lt;&gt;来た"))</f>
      </c>
      <c r="J136" s="19"/>
      <c r="K136" s="21">
        <f>IF(D136="","",IF(J136="来た","使わない（本人が出席）",IF(COUNTIF($D$6:$D$205,D136)&gt;1,"確かめる（同じ名前が2行）",IF(E136="","確かめる（紙の種類）",IF(OR(G136="出し直しを頼む",G136="扱いを入力で選ぶ"),"確かめる（代理人が空欄）",IF(AND(H136="締切の後",'入力'!$B$11&lt;&gt;"数える"),"使わない（締切の後）",E136))))))</f>
      </c>
      <c r="L136" s="19"/>
      <c r="M136" s="22"/>
    </row>
    <row r="137" ht="20" customHeight="1" spans="1:13" x14ac:dyDescent="0.25">
      <c r="A137" s="17">
        <f>IF(D137="","",ROW()-5)</f>
      </c>
      <c r="B137" s="18"/>
      <c r="C137" s="19"/>
      <c r="D137" s="20"/>
      <c r="E137" s="19"/>
      <c r="F137" s="20"/>
      <c r="G137" s="21">
        <f>IF(OR(D137="",E137&lt;&gt;"委任状"),"",IF(F137&lt;&gt;"",F137,IF('入力'!$B$10="議長に委任する","議長",IF('入力'!$B$10="出し直しを頼む","出し直しを頼む","扱いを入力で選ぶ"))))</f>
      </c>
      <c r="H137" s="17">
        <f>IF(OR(D137="",NOT(ISNUMBER(B137)),NOT(ISNUMBER('入力'!$B$7))),"",IF(B137&gt;'入力'!$B$7,"締切の後","締切まで"))</f>
      </c>
      <c r="I137" s="17">
        <f>IF(OR(G137="",G137="出し直しを頼む",G137="扱いを入力で選ぶ",J137="来た"),"",COUNTIFS($G$6:$G$205,G137,$J$6:$J$205,"&lt;&gt;来た"))</f>
      </c>
      <c r="J137" s="19"/>
      <c r="K137" s="21">
        <f>IF(D137="","",IF(J137="来た","使わない（本人が出席）",IF(COUNTIF($D$6:$D$205,D137)&gt;1,"確かめる（同じ名前が2行）",IF(E137="","確かめる（紙の種類）",IF(OR(G137="出し直しを頼む",G137="扱いを入力で選ぶ"),"確かめる（代理人が空欄）",IF(AND(H137="締切の後",'入力'!$B$11&lt;&gt;"数える"),"使わない（締切の後）",E137))))))</f>
      </c>
      <c r="L137" s="19"/>
      <c r="M137" s="22"/>
    </row>
    <row r="138" ht="20" customHeight="1" spans="1:13" x14ac:dyDescent="0.25">
      <c r="A138" s="17">
        <f>IF(D138="","",ROW()-5)</f>
      </c>
      <c r="B138" s="18"/>
      <c r="C138" s="19"/>
      <c r="D138" s="20"/>
      <c r="E138" s="19"/>
      <c r="F138" s="20"/>
      <c r="G138" s="21">
        <f>IF(OR(D138="",E138&lt;&gt;"委任状"),"",IF(F138&lt;&gt;"",F138,IF('入力'!$B$10="議長に委任する","議長",IF('入力'!$B$10="出し直しを頼む","出し直しを頼む","扱いを入力で選ぶ"))))</f>
      </c>
      <c r="H138" s="17">
        <f>IF(OR(D138="",NOT(ISNUMBER(B138)),NOT(ISNUMBER('入力'!$B$7))),"",IF(B138&gt;'入力'!$B$7,"締切の後","締切まで"))</f>
      </c>
      <c r="I138" s="17">
        <f>IF(OR(G138="",G138="出し直しを頼む",G138="扱いを入力で選ぶ",J138="来た"),"",COUNTIFS($G$6:$G$205,G138,$J$6:$J$205,"&lt;&gt;来た"))</f>
      </c>
      <c r="J138" s="19"/>
      <c r="K138" s="21">
        <f>IF(D138="","",IF(J138="来た","使わない（本人が出席）",IF(COUNTIF($D$6:$D$205,D138)&gt;1,"確かめる（同じ名前が2行）",IF(E138="","確かめる（紙の種類）",IF(OR(G138="出し直しを頼む",G138="扱いを入力で選ぶ"),"確かめる（代理人が空欄）",IF(AND(H138="締切の後",'入力'!$B$11&lt;&gt;"数える"),"使わない（締切の後）",E138))))))</f>
      </c>
      <c r="L138" s="19"/>
      <c r="M138" s="22"/>
    </row>
    <row r="139" ht="20" customHeight="1" spans="1:13" x14ac:dyDescent="0.25">
      <c r="A139" s="17">
        <f>IF(D139="","",ROW()-5)</f>
      </c>
      <c r="B139" s="18"/>
      <c r="C139" s="19"/>
      <c r="D139" s="20"/>
      <c r="E139" s="19"/>
      <c r="F139" s="20"/>
      <c r="G139" s="21">
        <f>IF(OR(D139="",E139&lt;&gt;"委任状"),"",IF(F139&lt;&gt;"",F139,IF('入力'!$B$10="議長に委任する","議長",IF('入力'!$B$10="出し直しを頼む","出し直しを頼む","扱いを入力で選ぶ"))))</f>
      </c>
      <c r="H139" s="17">
        <f>IF(OR(D139="",NOT(ISNUMBER(B139)),NOT(ISNUMBER('入力'!$B$7))),"",IF(B139&gt;'入力'!$B$7,"締切の後","締切まで"))</f>
      </c>
      <c r="I139" s="17">
        <f>IF(OR(G139="",G139="出し直しを頼む",G139="扱いを入力で選ぶ",J139="来た"),"",COUNTIFS($G$6:$G$205,G139,$J$6:$J$205,"&lt;&gt;来た"))</f>
      </c>
      <c r="J139" s="19"/>
      <c r="K139" s="21">
        <f>IF(D139="","",IF(J139="来た","使わない（本人が出席）",IF(COUNTIF($D$6:$D$205,D139)&gt;1,"確かめる（同じ名前が2行）",IF(E139="","確かめる（紙の種類）",IF(OR(G139="出し直しを頼む",G139="扱いを入力で選ぶ"),"確かめる（代理人が空欄）",IF(AND(H139="締切の後",'入力'!$B$11&lt;&gt;"数える"),"使わない（締切の後）",E139))))))</f>
      </c>
      <c r="L139" s="19"/>
      <c r="M139" s="22"/>
    </row>
    <row r="140" ht="20" customHeight="1" spans="1:13" x14ac:dyDescent="0.25">
      <c r="A140" s="17">
        <f>IF(D140="","",ROW()-5)</f>
      </c>
      <c r="B140" s="18"/>
      <c r="C140" s="19"/>
      <c r="D140" s="20"/>
      <c r="E140" s="19"/>
      <c r="F140" s="20"/>
      <c r="G140" s="21">
        <f>IF(OR(D140="",E140&lt;&gt;"委任状"),"",IF(F140&lt;&gt;"",F140,IF('入力'!$B$10="議長に委任する","議長",IF('入力'!$B$10="出し直しを頼む","出し直しを頼む","扱いを入力で選ぶ"))))</f>
      </c>
      <c r="H140" s="17">
        <f>IF(OR(D140="",NOT(ISNUMBER(B140)),NOT(ISNUMBER('入力'!$B$7))),"",IF(B140&gt;'入力'!$B$7,"締切の後","締切まで"))</f>
      </c>
      <c r="I140" s="17">
        <f>IF(OR(G140="",G140="出し直しを頼む",G140="扱いを入力で選ぶ",J140="来た"),"",COUNTIFS($G$6:$G$205,G140,$J$6:$J$205,"&lt;&gt;来た"))</f>
      </c>
      <c r="J140" s="19"/>
      <c r="K140" s="21">
        <f>IF(D140="","",IF(J140="来た","使わない（本人が出席）",IF(COUNTIF($D$6:$D$205,D140)&gt;1,"確かめる（同じ名前が2行）",IF(E140="","確かめる（紙の種類）",IF(OR(G140="出し直しを頼む",G140="扱いを入力で選ぶ"),"確かめる（代理人が空欄）",IF(AND(H140="締切の後",'入力'!$B$11&lt;&gt;"数える"),"使わない（締切の後）",E140))))))</f>
      </c>
      <c r="L140" s="19"/>
      <c r="M140" s="22"/>
    </row>
    <row r="141" ht="20" customHeight="1" spans="1:13" x14ac:dyDescent="0.25">
      <c r="A141" s="17">
        <f>IF(D141="","",ROW()-5)</f>
      </c>
      <c r="B141" s="18"/>
      <c r="C141" s="19"/>
      <c r="D141" s="20"/>
      <c r="E141" s="19"/>
      <c r="F141" s="20"/>
      <c r="G141" s="21">
        <f>IF(OR(D141="",E141&lt;&gt;"委任状"),"",IF(F141&lt;&gt;"",F141,IF('入力'!$B$10="議長に委任する","議長",IF('入力'!$B$10="出し直しを頼む","出し直しを頼む","扱いを入力で選ぶ"))))</f>
      </c>
      <c r="H141" s="17">
        <f>IF(OR(D141="",NOT(ISNUMBER(B141)),NOT(ISNUMBER('入力'!$B$7))),"",IF(B141&gt;'入力'!$B$7,"締切の後","締切まで"))</f>
      </c>
      <c r="I141" s="17">
        <f>IF(OR(G141="",G141="出し直しを頼む",G141="扱いを入力で選ぶ",J141="来た"),"",COUNTIFS($G$6:$G$205,G141,$J$6:$J$205,"&lt;&gt;来た"))</f>
      </c>
      <c r="J141" s="19"/>
      <c r="K141" s="21">
        <f>IF(D141="","",IF(J141="来た","使わない（本人が出席）",IF(COUNTIF($D$6:$D$205,D141)&gt;1,"確かめる（同じ名前が2行）",IF(E141="","確かめる（紙の種類）",IF(OR(G141="出し直しを頼む",G141="扱いを入力で選ぶ"),"確かめる（代理人が空欄）",IF(AND(H141="締切の後",'入力'!$B$11&lt;&gt;"数える"),"使わない（締切の後）",E141))))))</f>
      </c>
      <c r="L141" s="19"/>
      <c r="M141" s="22"/>
    </row>
    <row r="142" ht="20" customHeight="1" spans="1:13" x14ac:dyDescent="0.25">
      <c r="A142" s="17">
        <f>IF(D142="","",ROW()-5)</f>
      </c>
      <c r="B142" s="18"/>
      <c r="C142" s="19"/>
      <c r="D142" s="20"/>
      <c r="E142" s="19"/>
      <c r="F142" s="20"/>
      <c r="G142" s="21">
        <f>IF(OR(D142="",E142&lt;&gt;"委任状"),"",IF(F142&lt;&gt;"",F142,IF('入力'!$B$10="議長に委任する","議長",IF('入力'!$B$10="出し直しを頼む","出し直しを頼む","扱いを入力で選ぶ"))))</f>
      </c>
      <c r="H142" s="17">
        <f>IF(OR(D142="",NOT(ISNUMBER(B142)),NOT(ISNUMBER('入力'!$B$7))),"",IF(B142&gt;'入力'!$B$7,"締切の後","締切まで"))</f>
      </c>
      <c r="I142" s="17">
        <f>IF(OR(G142="",G142="出し直しを頼む",G142="扱いを入力で選ぶ",J142="来た"),"",COUNTIFS($G$6:$G$205,G142,$J$6:$J$205,"&lt;&gt;来た"))</f>
      </c>
      <c r="J142" s="19"/>
      <c r="K142" s="21">
        <f>IF(D142="","",IF(J142="来た","使わない（本人が出席）",IF(COUNTIF($D$6:$D$205,D142)&gt;1,"確かめる（同じ名前が2行）",IF(E142="","確かめる（紙の種類）",IF(OR(G142="出し直しを頼む",G142="扱いを入力で選ぶ"),"確かめる（代理人が空欄）",IF(AND(H142="締切の後",'入力'!$B$11&lt;&gt;"数える"),"使わない（締切の後）",E142))))))</f>
      </c>
      <c r="L142" s="19"/>
      <c r="M142" s="22"/>
    </row>
    <row r="143" ht="20" customHeight="1" spans="1:13" x14ac:dyDescent="0.25">
      <c r="A143" s="17">
        <f>IF(D143="","",ROW()-5)</f>
      </c>
      <c r="B143" s="18"/>
      <c r="C143" s="19"/>
      <c r="D143" s="20"/>
      <c r="E143" s="19"/>
      <c r="F143" s="20"/>
      <c r="G143" s="21">
        <f>IF(OR(D143="",E143&lt;&gt;"委任状"),"",IF(F143&lt;&gt;"",F143,IF('入力'!$B$10="議長に委任する","議長",IF('入力'!$B$10="出し直しを頼む","出し直しを頼む","扱いを入力で選ぶ"))))</f>
      </c>
      <c r="H143" s="17">
        <f>IF(OR(D143="",NOT(ISNUMBER(B143)),NOT(ISNUMBER('入力'!$B$7))),"",IF(B143&gt;'入力'!$B$7,"締切の後","締切まで"))</f>
      </c>
      <c r="I143" s="17">
        <f>IF(OR(G143="",G143="出し直しを頼む",G143="扱いを入力で選ぶ",J143="来た"),"",COUNTIFS($G$6:$G$205,G143,$J$6:$J$205,"&lt;&gt;来た"))</f>
      </c>
      <c r="J143" s="19"/>
      <c r="K143" s="21">
        <f>IF(D143="","",IF(J143="来た","使わない（本人が出席）",IF(COUNTIF($D$6:$D$205,D143)&gt;1,"確かめる（同じ名前が2行）",IF(E143="","確かめる（紙の種類）",IF(OR(G143="出し直しを頼む",G143="扱いを入力で選ぶ"),"確かめる（代理人が空欄）",IF(AND(H143="締切の後",'入力'!$B$11&lt;&gt;"数える"),"使わない（締切の後）",E143))))))</f>
      </c>
      <c r="L143" s="19"/>
      <c r="M143" s="22"/>
    </row>
    <row r="144" ht="20" customHeight="1" spans="1:13" x14ac:dyDescent="0.25">
      <c r="A144" s="17">
        <f>IF(D144="","",ROW()-5)</f>
      </c>
      <c r="B144" s="18"/>
      <c r="C144" s="19"/>
      <c r="D144" s="20"/>
      <c r="E144" s="19"/>
      <c r="F144" s="20"/>
      <c r="G144" s="21">
        <f>IF(OR(D144="",E144&lt;&gt;"委任状"),"",IF(F144&lt;&gt;"",F144,IF('入力'!$B$10="議長に委任する","議長",IF('入力'!$B$10="出し直しを頼む","出し直しを頼む","扱いを入力で選ぶ"))))</f>
      </c>
      <c r="H144" s="17">
        <f>IF(OR(D144="",NOT(ISNUMBER(B144)),NOT(ISNUMBER('入力'!$B$7))),"",IF(B144&gt;'入力'!$B$7,"締切の後","締切まで"))</f>
      </c>
      <c r="I144" s="17">
        <f>IF(OR(G144="",G144="出し直しを頼む",G144="扱いを入力で選ぶ",J144="来た"),"",COUNTIFS($G$6:$G$205,G144,$J$6:$J$205,"&lt;&gt;来た"))</f>
      </c>
      <c r="J144" s="19"/>
      <c r="K144" s="21">
        <f>IF(D144="","",IF(J144="来た","使わない（本人が出席）",IF(COUNTIF($D$6:$D$205,D144)&gt;1,"確かめる（同じ名前が2行）",IF(E144="","確かめる（紙の種類）",IF(OR(G144="出し直しを頼む",G144="扱いを入力で選ぶ"),"確かめる（代理人が空欄）",IF(AND(H144="締切の後",'入力'!$B$11&lt;&gt;"数える"),"使わない（締切の後）",E144))))))</f>
      </c>
      <c r="L144" s="19"/>
      <c r="M144" s="22"/>
    </row>
    <row r="145" ht="20" customHeight="1" spans="1:13" x14ac:dyDescent="0.25">
      <c r="A145" s="17">
        <f>IF(D145="","",ROW()-5)</f>
      </c>
      <c r="B145" s="18"/>
      <c r="C145" s="19"/>
      <c r="D145" s="20"/>
      <c r="E145" s="19"/>
      <c r="F145" s="20"/>
      <c r="G145" s="21">
        <f>IF(OR(D145="",E145&lt;&gt;"委任状"),"",IF(F145&lt;&gt;"",F145,IF('入力'!$B$10="議長に委任する","議長",IF('入力'!$B$10="出し直しを頼む","出し直しを頼む","扱いを入力で選ぶ"))))</f>
      </c>
      <c r="H145" s="17">
        <f>IF(OR(D145="",NOT(ISNUMBER(B145)),NOT(ISNUMBER('入力'!$B$7))),"",IF(B145&gt;'入力'!$B$7,"締切の後","締切まで"))</f>
      </c>
      <c r="I145" s="17">
        <f>IF(OR(G145="",G145="出し直しを頼む",G145="扱いを入力で選ぶ",J145="来た"),"",COUNTIFS($G$6:$G$205,G145,$J$6:$J$205,"&lt;&gt;来た"))</f>
      </c>
      <c r="J145" s="19"/>
      <c r="K145" s="21">
        <f>IF(D145="","",IF(J145="来た","使わない（本人が出席）",IF(COUNTIF($D$6:$D$205,D145)&gt;1,"確かめる（同じ名前が2行）",IF(E145="","確かめる（紙の種類）",IF(OR(G145="出し直しを頼む",G145="扱いを入力で選ぶ"),"確かめる（代理人が空欄）",IF(AND(H145="締切の後",'入力'!$B$11&lt;&gt;"数える"),"使わない（締切の後）",E145))))))</f>
      </c>
      <c r="L145" s="19"/>
      <c r="M145" s="22"/>
    </row>
    <row r="146" ht="20" customHeight="1" spans="1:13" x14ac:dyDescent="0.25">
      <c r="A146" s="17">
        <f>IF(D146="","",ROW()-5)</f>
      </c>
      <c r="B146" s="18"/>
      <c r="C146" s="19"/>
      <c r="D146" s="20"/>
      <c r="E146" s="19"/>
      <c r="F146" s="20"/>
      <c r="G146" s="21">
        <f>IF(OR(D146="",E146&lt;&gt;"委任状"),"",IF(F146&lt;&gt;"",F146,IF('入力'!$B$10="議長に委任する","議長",IF('入力'!$B$10="出し直しを頼む","出し直しを頼む","扱いを入力で選ぶ"))))</f>
      </c>
      <c r="H146" s="17">
        <f>IF(OR(D146="",NOT(ISNUMBER(B146)),NOT(ISNUMBER('入力'!$B$7))),"",IF(B146&gt;'入力'!$B$7,"締切の後","締切まで"))</f>
      </c>
      <c r="I146" s="17">
        <f>IF(OR(G146="",G146="出し直しを頼む",G146="扱いを入力で選ぶ",J146="来た"),"",COUNTIFS($G$6:$G$205,G146,$J$6:$J$205,"&lt;&gt;来た"))</f>
      </c>
      <c r="J146" s="19"/>
      <c r="K146" s="21">
        <f>IF(D146="","",IF(J146="来た","使わない（本人が出席）",IF(COUNTIF($D$6:$D$205,D146)&gt;1,"確かめる（同じ名前が2行）",IF(E146="","確かめる（紙の種類）",IF(OR(G146="出し直しを頼む",G146="扱いを入力で選ぶ"),"確かめる（代理人が空欄）",IF(AND(H146="締切の後",'入力'!$B$11&lt;&gt;"数える"),"使わない（締切の後）",E146))))))</f>
      </c>
      <c r="L146" s="19"/>
      <c r="M146" s="22"/>
    </row>
    <row r="147" ht="20" customHeight="1" spans="1:13" x14ac:dyDescent="0.25">
      <c r="A147" s="17">
        <f>IF(D147="","",ROW()-5)</f>
      </c>
      <c r="B147" s="18"/>
      <c r="C147" s="19"/>
      <c r="D147" s="20"/>
      <c r="E147" s="19"/>
      <c r="F147" s="20"/>
      <c r="G147" s="21">
        <f>IF(OR(D147="",E147&lt;&gt;"委任状"),"",IF(F147&lt;&gt;"",F147,IF('入力'!$B$10="議長に委任する","議長",IF('入力'!$B$10="出し直しを頼む","出し直しを頼む","扱いを入力で選ぶ"))))</f>
      </c>
      <c r="H147" s="17">
        <f>IF(OR(D147="",NOT(ISNUMBER(B147)),NOT(ISNUMBER('入力'!$B$7))),"",IF(B147&gt;'入力'!$B$7,"締切の後","締切まで"))</f>
      </c>
      <c r="I147" s="17">
        <f>IF(OR(G147="",G147="出し直しを頼む",G147="扱いを入力で選ぶ",J147="来た"),"",COUNTIFS($G$6:$G$205,G147,$J$6:$J$205,"&lt;&gt;来た"))</f>
      </c>
      <c r="J147" s="19"/>
      <c r="K147" s="21">
        <f>IF(D147="","",IF(J147="来た","使わない（本人が出席）",IF(COUNTIF($D$6:$D$205,D147)&gt;1,"確かめる（同じ名前が2行）",IF(E147="","確かめる（紙の種類）",IF(OR(G147="出し直しを頼む",G147="扱いを入力で選ぶ"),"確かめる（代理人が空欄）",IF(AND(H147="締切の後",'入力'!$B$11&lt;&gt;"数える"),"使わない（締切の後）",E147))))))</f>
      </c>
      <c r="L147" s="19"/>
      <c r="M147" s="22"/>
    </row>
    <row r="148" ht="20" customHeight="1" spans="1:13" x14ac:dyDescent="0.25">
      <c r="A148" s="17">
        <f>IF(D148="","",ROW()-5)</f>
      </c>
      <c r="B148" s="18"/>
      <c r="C148" s="19"/>
      <c r="D148" s="20"/>
      <c r="E148" s="19"/>
      <c r="F148" s="20"/>
      <c r="G148" s="21">
        <f>IF(OR(D148="",E148&lt;&gt;"委任状"),"",IF(F148&lt;&gt;"",F148,IF('入力'!$B$10="議長に委任する","議長",IF('入力'!$B$10="出し直しを頼む","出し直しを頼む","扱いを入力で選ぶ"))))</f>
      </c>
      <c r="H148" s="17">
        <f>IF(OR(D148="",NOT(ISNUMBER(B148)),NOT(ISNUMBER('入力'!$B$7))),"",IF(B148&gt;'入力'!$B$7,"締切の後","締切まで"))</f>
      </c>
      <c r="I148" s="17">
        <f>IF(OR(G148="",G148="出し直しを頼む",G148="扱いを入力で選ぶ",J148="来た"),"",COUNTIFS($G$6:$G$205,G148,$J$6:$J$205,"&lt;&gt;来た"))</f>
      </c>
      <c r="J148" s="19"/>
      <c r="K148" s="21">
        <f>IF(D148="","",IF(J148="来た","使わない（本人が出席）",IF(COUNTIF($D$6:$D$205,D148)&gt;1,"確かめる（同じ名前が2行）",IF(E148="","確かめる（紙の種類）",IF(OR(G148="出し直しを頼む",G148="扱いを入力で選ぶ"),"確かめる（代理人が空欄）",IF(AND(H148="締切の後",'入力'!$B$11&lt;&gt;"数える"),"使わない（締切の後）",E148))))))</f>
      </c>
      <c r="L148" s="19"/>
      <c r="M148" s="22"/>
    </row>
    <row r="149" ht="20" customHeight="1" spans="1:13" x14ac:dyDescent="0.25">
      <c r="A149" s="17">
        <f>IF(D149="","",ROW()-5)</f>
      </c>
      <c r="B149" s="18"/>
      <c r="C149" s="19"/>
      <c r="D149" s="20"/>
      <c r="E149" s="19"/>
      <c r="F149" s="20"/>
      <c r="G149" s="21">
        <f>IF(OR(D149="",E149&lt;&gt;"委任状"),"",IF(F149&lt;&gt;"",F149,IF('入力'!$B$10="議長に委任する","議長",IF('入力'!$B$10="出し直しを頼む","出し直しを頼む","扱いを入力で選ぶ"))))</f>
      </c>
      <c r="H149" s="17">
        <f>IF(OR(D149="",NOT(ISNUMBER(B149)),NOT(ISNUMBER('入力'!$B$7))),"",IF(B149&gt;'入力'!$B$7,"締切の後","締切まで"))</f>
      </c>
      <c r="I149" s="17">
        <f>IF(OR(G149="",G149="出し直しを頼む",G149="扱いを入力で選ぶ",J149="来た"),"",COUNTIFS($G$6:$G$205,G149,$J$6:$J$205,"&lt;&gt;来た"))</f>
      </c>
      <c r="J149" s="19"/>
      <c r="K149" s="21">
        <f>IF(D149="","",IF(J149="来た","使わない（本人が出席）",IF(COUNTIF($D$6:$D$205,D149)&gt;1,"確かめる（同じ名前が2行）",IF(E149="","確かめる（紙の種類）",IF(OR(G149="出し直しを頼む",G149="扱いを入力で選ぶ"),"確かめる（代理人が空欄）",IF(AND(H149="締切の後",'入力'!$B$11&lt;&gt;"数える"),"使わない（締切の後）",E149))))))</f>
      </c>
      <c r="L149" s="19"/>
      <c r="M149" s="22"/>
    </row>
    <row r="150" ht="20" customHeight="1" spans="1:13" x14ac:dyDescent="0.25">
      <c r="A150" s="17">
        <f>IF(D150="","",ROW()-5)</f>
      </c>
      <c r="B150" s="18"/>
      <c r="C150" s="19"/>
      <c r="D150" s="20"/>
      <c r="E150" s="19"/>
      <c r="F150" s="20"/>
      <c r="G150" s="21">
        <f>IF(OR(D150="",E150&lt;&gt;"委任状"),"",IF(F150&lt;&gt;"",F150,IF('入力'!$B$10="議長に委任する","議長",IF('入力'!$B$10="出し直しを頼む","出し直しを頼む","扱いを入力で選ぶ"))))</f>
      </c>
      <c r="H150" s="17">
        <f>IF(OR(D150="",NOT(ISNUMBER(B150)),NOT(ISNUMBER('入力'!$B$7))),"",IF(B150&gt;'入力'!$B$7,"締切の後","締切まで"))</f>
      </c>
      <c r="I150" s="17">
        <f>IF(OR(G150="",G150="出し直しを頼む",G150="扱いを入力で選ぶ",J150="来た"),"",COUNTIFS($G$6:$G$205,G150,$J$6:$J$205,"&lt;&gt;来た"))</f>
      </c>
      <c r="J150" s="19"/>
      <c r="K150" s="21">
        <f>IF(D150="","",IF(J150="来た","使わない（本人が出席）",IF(COUNTIF($D$6:$D$205,D150)&gt;1,"確かめる（同じ名前が2行）",IF(E150="","確かめる（紙の種類）",IF(OR(G150="出し直しを頼む",G150="扱いを入力で選ぶ"),"確かめる（代理人が空欄）",IF(AND(H150="締切の後",'入力'!$B$11&lt;&gt;"数える"),"使わない（締切の後）",E150))))))</f>
      </c>
      <c r="L150" s="19"/>
      <c r="M150" s="22"/>
    </row>
    <row r="151" ht="20" customHeight="1" spans="1:13" x14ac:dyDescent="0.25">
      <c r="A151" s="17">
        <f>IF(D151="","",ROW()-5)</f>
      </c>
      <c r="B151" s="18"/>
      <c r="C151" s="19"/>
      <c r="D151" s="20"/>
      <c r="E151" s="19"/>
      <c r="F151" s="20"/>
      <c r="G151" s="21">
        <f>IF(OR(D151="",E151&lt;&gt;"委任状"),"",IF(F151&lt;&gt;"",F151,IF('入力'!$B$10="議長に委任する","議長",IF('入力'!$B$10="出し直しを頼む","出し直しを頼む","扱いを入力で選ぶ"))))</f>
      </c>
      <c r="H151" s="17">
        <f>IF(OR(D151="",NOT(ISNUMBER(B151)),NOT(ISNUMBER('入力'!$B$7))),"",IF(B151&gt;'入力'!$B$7,"締切の後","締切まで"))</f>
      </c>
      <c r="I151" s="17">
        <f>IF(OR(G151="",G151="出し直しを頼む",G151="扱いを入力で選ぶ",J151="来た"),"",COUNTIFS($G$6:$G$205,G151,$J$6:$J$205,"&lt;&gt;来た"))</f>
      </c>
      <c r="J151" s="19"/>
      <c r="K151" s="21">
        <f>IF(D151="","",IF(J151="来た","使わない（本人が出席）",IF(COUNTIF($D$6:$D$205,D151)&gt;1,"確かめる（同じ名前が2行）",IF(E151="","確かめる（紙の種類）",IF(OR(G151="出し直しを頼む",G151="扱いを入力で選ぶ"),"確かめる（代理人が空欄）",IF(AND(H151="締切の後",'入力'!$B$11&lt;&gt;"数える"),"使わない（締切の後）",E151))))))</f>
      </c>
      <c r="L151" s="19"/>
      <c r="M151" s="22"/>
    </row>
    <row r="152" ht="20" customHeight="1" spans="1:13" x14ac:dyDescent="0.25">
      <c r="A152" s="17">
        <f>IF(D152="","",ROW()-5)</f>
      </c>
      <c r="B152" s="18"/>
      <c r="C152" s="19"/>
      <c r="D152" s="20"/>
      <c r="E152" s="19"/>
      <c r="F152" s="20"/>
      <c r="G152" s="21">
        <f>IF(OR(D152="",E152&lt;&gt;"委任状"),"",IF(F152&lt;&gt;"",F152,IF('入力'!$B$10="議長に委任する","議長",IF('入力'!$B$10="出し直しを頼む","出し直しを頼む","扱いを入力で選ぶ"))))</f>
      </c>
      <c r="H152" s="17">
        <f>IF(OR(D152="",NOT(ISNUMBER(B152)),NOT(ISNUMBER('入力'!$B$7))),"",IF(B152&gt;'入力'!$B$7,"締切の後","締切まで"))</f>
      </c>
      <c r="I152" s="17">
        <f>IF(OR(G152="",G152="出し直しを頼む",G152="扱いを入力で選ぶ",J152="来た"),"",COUNTIFS($G$6:$G$205,G152,$J$6:$J$205,"&lt;&gt;来た"))</f>
      </c>
      <c r="J152" s="19"/>
      <c r="K152" s="21">
        <f>IF(D152="","",IF(J152="来た","使わない（本人が出席）",IF(COUNTIF($D$6:$D$205,D152)&gt;1,"確かめる（同じ名前が2行）",IF(E152="","確かめる（紙の種類）",IF(OR(G152="出し直しを頼む",G152="扱いを入力で選ぶ"),"確かめる（代理人が空欄）",IF(AND(H152="締切の後",'入力'!$B$11&lt;&gt;"数える"),"使わない（締切の後）",E152))))))</f>
      </c>
      <c r="L152" s="19"/>
      <c r="M152" s="22"/>
    </row>
    <row r="153" ht="20" customHeight="1" spans="1:13" x14ac:dyDescent="0.25">
      <c r="A153" s="17">
        <f>IF(D153="","",ROW()-5)</f>
      </c>
      <c r="B153" s="18"/>
      <c r="C153" s="19"/>
      <c r="D153" s="20"/>
      <c r="E153" s="19"/>
      <c r="F153" s="20"/>
      <c r="G153" s="21">
        <f>IF(OR(D153="",E153&lt;&gt;"委任状"),"",IF(F153&lt;&gt;"",F153,IF('入力'!$B$10="議長に委任する","議長",IF('入力'!$B$10="出し直しを頼む","出し直しを頼む","扱いを入力で選ぶ"))))</f>
      </c>
      <c r="H153" s="17">
        <f>IF(OR(D153="",NOT(ISNUMBER(B153)),NOT(ISNUMBER('入力'!$B$7))),"",IF(B153&gt;'入力'!$B$7,"締切の後","締切まで"))</f>
      </c>
      <c r="I153" s="17">
        <f>IF(OR(G153="",G153="出し直しを頼む",G153="扱いを入力で選ぶ",J153="来た"),"",COUNTIFS($G$6:$G$205,G153,$J$6:$J$205,"&lt;&gt;来た"))</f>
      </c>
      <c r="J153" s="19"/>
      <c r="K153" s="21">
        <f>IF(D153="","",IF(J153="来た","使わない（本人が出席）",IF(COUNTIF($D$6:$D$205,D153)&gt;1,"確かめる（同じ名前が2行）",IF(E153="","確かめる（紙の種類）",IF(OR(G153="出し直しを頼む",G153="扱いを入力で選ぶ"),"確かめる（代理人が空欄）",IF(AND(H153="締切の後",'入力'!$B$11&lt;&gt;"数える"),"使わない（締切の後）",E153))))))</f>
      </c>
      <c r="L153" s="19"/>
      <c r="M153" s="22"/>
    </row>
    <row r="154" ht="20" customHeight="1" spans="1:13" x14ac:dyDescent="0.25">
      <c r="A154" s="17">
        <f>IF(D154="","",ROW()-5)</f>
      </c>
      <c r="B154" s="18"/>
      <c r="C154" s="19"/>
      <c r="D154" s="20"/>
      <c r="E154" s="19"/>
      <c r="F154" s="20"/>
      <c r="G154" s="21">
        <f>IF(OR(D154="",E154&lt;&gt;"委任状"),"",IF(F154&lt;&gt;"",F154,IF('入力'!$B$10="議長に委任する","議長",IF('入力'!$B$10="出し直しを頼む","出し直しを頼む","扱いを入力で選ぶ"))))</f>
      </c>
      <c r="H154" s="17">
        <f>IF(OR(D154="",NOT(ISNUMBER(B154)),NOT(ISNUMBER('入力'!$B$7))),"",IF(B154&gt;'入力'!$B$7,"締切の後","締切まで"))</f>
      </c>
      <c r="I154" s="17">
        <f>IF(OR(G154="",G154="出し直しを頼む",G154="扱いを入力で選ぶ",J154="来た"),"",COUNTIFS($G$6:$G$205,G154,$J$6:$J$205,"&lt;&gt;来た"))</f>
      </c>
      <c r="J154" s="19"/>
      <c r="K154" s="21">
        <f>IF(D154="","",IF(J154="来た","使わない（本人が出席）",IF(COUNTIF($D$6:$D$205,D154)&gt;1,"確かめる（同じ名前が2行）",IF(E154="","確かめる（紙の種類）",IF(OR(G154="出し直しを頼む",G154="扱いを入力で選ぶ"),"確かめる（代理人が空欄）",IF(AND(H154="締切の後",'入力'!$B$11&lt;&gt;"数える"),"使わない（締切の後）",E154))))))</f>
      </c>
      <c r="L154" s="19"/>
      <c r="M154" s="22"/>
    </row>
    <row r="155" ht="20" customHeight="1" spans="1:13" x14ac:dyDescent="0.25">
      <c r="A155" s="17">
        <f>IF(D155="","",ROW()-5)</f>
      </c>
      <c r="B155" s="18"/>
      <c r="C155" s="19"/>
      <c r="D155" s="20"/>
      <c r="E155" s="19"/>
      <c r="F155" s="20"/>
      <c r="G155" s="21">
        <f>IF(OR(D155="",E155&lt;&gt;"委任状"),"",IF(F155&lt;&gt;"",F155,IF('入力'!$B$10="議長に委任する","議長",IF('入力'!$B$10="出し直しを頼む","出し直しを頼む","扱いを入力で選ぶ"))))</f>
      </c>
      <c r="H155" s="17">
        <f>IF(OR(D155="",NOT(ISNUMBER(B155)),NOT(ISNUMBER('入力'!$B$7))),"",IF(B155&gt;'入力'!$B$7,"締切の後","締切まで"))</f>
      </c>
      <c r="I155" s="17">
        <f>IF(OR(G155="",G155="出し直しを頼む",G155="扱いを入力で選ぶ",J155="来た"),"",COUNTIFS($G$6:$G$205,G155,$J$6:$J$205,"&lt;&gt;来た"))</f>
      </c>
      <c r="J155" s="19"/>
      <c r="K155" s="21">
        <f>IF(D155="","",IF(J155="来た","使わない（本人が出席）",IF(COUNTIF($D$6:$D$205,D155)&gt;1,"確かめる（同じ名前が2行）",IF(E155="","確かめる（紙の種類）",IF(OR(G155="出し直しを頼む",G155="扱いを入力で選ぶ"),"確かめる（代理人が空欄）",IF(AND(H155="締切の後",'入力'!$B$11&lt;&gt;"数える"),"使わない（締切の後）",E155))))))</f>
      </c>
      <c r="L155" s="19"/>
      <c r="M155" s="22"/>
    </row>
    <row r="156" ht="20" customHeight="1" spans="1:13" x14ac:dyDescent="0.25">
      <c r="A156" s="17">
        <f>IF(D156="","",ROW()-5)</f>
      </c>
      <c r="B156" s="18"/>
      <c r="C156" s="19"/>
      <c r="D156" s="20"/>
      <c r="E156" s="19"/>
      <c r="F156" s="20"/>
      <c r="G156" s="21">
        <f>IF(OR(D156="",E156&lt;&gt;"委任状"),"",IF(F156&lt;&gt;"",F156,IF('入力'!$B$10="議長に委任する","議長",IF('入力'!$B$10="出し直しを頼む","出し直しを頼む","扱いを入力で選ぶ"))))</f>
      </c>
      <c r="H156" s="17">
        <f>IF(OR(D156="",NOT(ISNUMBER(B156)),NOT(ISNUMBER('入力'!$B$7))),"",IF(B156&gt;'入力'!$B$7,"締切の後","締切まで"))</f>
      </c>
      <c r="I156" s="17">
        <f>IF(OR(G156="",G156="出し直しを頼む",G156="扱いを入力で選ぶ",J156="来た"),"",COUNTIFS($G$6:$G$205,G156,$J$6:$J$205,"&lt;&gt;来た"))</f>
      </c>
      <c r="J156" s="19"/>
      <c r="K156" s="21">
        <f>IF(D156="","",IF(J156="来た","使わない（本人が出席）",IF(COUNTIF($D$6:$D$205,D156)&gt;1,"確かめる（同じ名前が2行）",IF(E156="","確かめる（紙の種類）",IF(OR(G156="出し直しを頼む",G156="扱いを入力で選ぶ"),"確かめる（代理人が空欄）",IF(AND(H156="締切の後",'入力'!$B$11&lt;&gt;"数える"),"使わない（締切の後）",E156))))))</f>
      </c>
      <c r="L156" s="19"/>
      <c r="M156" s="22"/>
    </row>
    <row r="157" ht="20" customHeight="1" spans="1:13" x14ac:dyDescent="0.25">
      <c r="A157" s="17">
        <f>IF(D157="","",ROW()-5)</f>
      </c>
      <c r="B157" s="18"/>
      <c r="C157" s="19"/>
      <c r="D157" s="20"/>
      <c r="E157" s="19"/>
      <c r="F157" s="20"/>
      <c r="G157" s="21">
        <f>IF(OR(D157="",E157&lt;&gt;"委任状"),"",IF(F157&lt;&gt;"",F157,IF('入力'!$B$10="議長に委任する","議長",IF('入力'!$B$10="出し直しを頼む","出し直しを頼む","扱いを入力で選ぶ"))))</f>
      </c>
      <c r="H157" s="17">
        <f>IF(OR(D157="",NOT(ISNUMBER(B157)),NOT(ISNUMBER('入力'!$B$7))),"",IF(B157&gt;'入力'!$B$7,"締切の後","締切まで"))</f>
      </c>
      <c r="I157" s="17">
        <f>IF(OR(G157="",G157="出し直しを頼む",G157="扱いを入力で選ぶ",J157="来た"),"",COUNTIFS($G$6:$G$205,G157,$J$6:$J$205,"&lt;&gt;来た"))</f>
      </c>
      <c r="J157" s="19"/>
      <c r="K157" s="21">
        <f>IF(D157="","",IF(J157="来た","使わない（本人が出席）",IF(COUNTIF($D$6:$D$205,D157)&gt;1,"確かめる（同じ名前が2行）",IF(E157="","確かめる（紙の種類）",IF(OR(G157="出し直しを頼む",G157="扱いを入力で選ぶ"),"確かめる（代理人が空欄）",IF(AND(H157="締切の後",'入力'!$B$11&lt;&gt;"数える"),"使わない（締切の後）",E157))))))</f>
      </c>
      <c r="L157" s="19"/>
      <c r="M157" s="22"/>
    </row>
    <row r="158" ht="20" customHeight="1" spans="1:13" x14ac:dyDescent="0.25">
      <c r="A158" s="17">
        <f>IF(D158="","",ROW()-5)</f>
      </c>
      <c r="B158" s="18"/>
      <c r="C158" s="19"/>
      <c r="D158" s="20"/>
      <c r="E158" s="19"/>
      <c r="F158" s="20"/>
      <c r="G158" s="21">
        <f>IF(OR(D158="",E158&lt;&gt;"委任状"),"",IF(F158&lt;&gt;"",F158,IF('入力'!$B$10="議長に委任する","議長",IF('入力'!$B$10="出し直しを頼む","出し直しを頼む","扱いを入力で選ぶ"))))</f>
      </c>
      <c r="H158" s="17">
        <f>IF(OR(D158="",NOT(ISNUMBER(B158)),NOT(ISNUMBER('入力'!$B$7))),"",IF(B158&gt;'入力'!$B$7,"締切の後","締切まで"))</f>
      </c>
      <c r="I158" s="17">
        <f>IF(OR(G158="",G158="出し直しを頼む",G158="扱いを入力で選ぶ",J158="来た"),"",COUNTIFS($G$6:$G$205,G158,$J$6:$J$205,"&lt;&gt;来た"))</f>
      </c>
      <c r="J158" s="19"/>
      <c r="K158" s="21">
        <f>IF(D158="","",IF(J158="来た","使わない（本人が出席）",IF(COUNTIF($D$6:$D$205,D158)&gt;1,"確かめる（同じ名前が2行）",IF(E158="","確かめる（紙の種類）",IF(OR(G158="出し直しを頼む",G158="扱いを入力で選ぶ"),"確かめる（代理人が空欄）",IF(AND(H158="締切の後",'入力'!$B$11&lt;&gt;"数える"),"使わない（締切の後）",E158))))))</f>
      </c>
      <c r="L158" s="19"/>
      <c r="M158" s="22"/>
    </row>
    <row r="159" ht="20" customHeight="1" spans="1:13" x14ac:dyDescent="0.25">
      <c r="A159" s="17">
        <f>IF(D159="","",ROW()-5)</f>
      </c>
      <c r="B159" s="18"/>
      <c r="C159" s="19"/>
      <c r="D159" s="20"/>
      <c r="E159" s="19"/>
      <c r="F159" s="20"/>
      <c r="G159" s="21">
        <f>IF(OR(D159="",E159&lt;&gt;"委任状"),"",IF(F159&lt;&gt;"",F159,IF('入力'!$B$10="議長に委任する","議長",IF('入力'!$B$10="出し直しを頼む","出し直しを頼む","扱いを入力で選ぶ"))))</f>
      </c>
      <c r="H159" s="17">
        <f>IF(OR(D159="",NOT(ISNUMBER(B159)),NOT(ISNUMBER('入力'!$B$7))),"",IF(B159&gt;'入力'!$B$7,"締切の後","締切まで"))</f>
      </c>
      <c r="I159" s="17">
        <f>IF(OR(G159="",G159="出し直しを頼む",G159="扱いを入力で選ぶ",J159="来た"),"",COUNTIFS($G$6:$G$205,G159,$J$6:$J$205,"&lt;&gt;来た"))</f>
      </c>
      <c r="J159" s="19"/>
      <c r="K159" s="21">
        <f>IF(D159="","",IF(J159="来た","使わない（本人が出席）",IF(COUNTIF($D$6:$D$205,D159)&gt;1,"確かめる（同じ名前が2行）",IF(E159="","確かめる（紙の種類）",IF(OR(G159="出し直しを頼む",G159="扱いを入力で選ぶ"),"確かめる（代理人が空欄）",IF(AND(H159="締切の後",'入力'!$B$11&lt;&gt;"数える"),"使わない（締切の後）",E159))))))</f>
      </c>
      <c r="L159" s="19"/>
      <c r="M159" s="22"/>
    </row>
    <row r="160" ht="20" customHeight="1" spans="1:13" x14ac:dyDescent="0.25">
      <c r="A160" s="17">
        <f>IF(D160="","",ROW()-5)</f>
      </c>
      <c r="B160" s="18"/>
      <c r="C160" s="19"/>
      <c r="D160" s="20"/>
      <c r="E160" s="19"/>
      <c r="F160" s="20"/>
      <c r="G160" s="21">
        <f>IF(OR(D160="",E160&lt;&gt;"委任状"),"",IF(F160&lt;&gt;"",F160,IF('入力'!$B$10="議長に委任する","議長",IF('入力'!$B$10="出し直しを頼む","出し直しを頼む","扱いを入力で選ぶ"))))</f>
      </c>
      <c r="H160" s="17">
        <f>IF(OR(D160="",NOT(ISNUMBER(B160)),NOT(ISNUMBER('入力'!$B$7))),"",IF(B160&gt;'入力'!$B$7,"締切の後","締切まで"))</f>
      </c>
      <c r="I160" s="17">
        <f>IF(OR(G160="",G160="出し直しを頼む",G160="扱いを入力で選ぶ",J160="来た"),"",COUNTIFS($G$6:$G$205,G160,$J$6:$J$205,"&lt;&gt;来た"))</f>
      </c>
      <c r="J160" s="19"/>
      <c r="K160" s="21">
        <f>IF(D160="","",IF(J160="来た","使わない（本人が出席）",IF(COUNTIF($D$6:$D$205,D160)&gt;1,"確かめる（同じ名前が2行）",IF(E160="","確かめる（紙の種類）",IF(OR(G160="出し直しを頼む",G160="扱いを入力で選ぶ"),"確かめる（代理人が空欄）",IF(AND(H160="締切の後",'入力'!$B$11&lt;&gt;"数える"),"使わない（締切の後）",E160))))))</f>
      </c>
      <c r="L160" s="19"/>
      <c r="M160" s="22"/>
    </row>
    <row r="161" ht="20" customHeight="1" spans="1:13" x14ac:dyDescent="0.25">
      <c r="A161" s="17">
        <f>IF(D161="","",ROW()-5)</f>
      </c>
      <c r="B161" s="18"/>
      <c r="C161" s="19"/>
      <c r="D161" s="20"/>
      <c r="E161" s="19"/>
      <c r="F161" s="20"/>
      <c r="G161" s="21">
        <f>IF(OR(D161="",E161&lt;&gt;"委任状"),"",IF(F161&lt;&gt;"",F161,IF('入力'!$B$10="議長に委任する","議長",IF('入力'!$B$10="出し直しを頼む","出し直しを頼む","扱いを入力で選ぶ"))))</f>
      </c>
      <c r="H161" s="17">
        <f>IF(OR(D161="",NOT(ISNUMBER(B161)),NOT(ISNUMBER('入力'!$B$7))),"",IF(B161&gt;'入力'!$B$7,"締切の後","締切まで"))</f>
      </c>
      <c r="I161" s="17">
        <f>IF(OR(G161="",G161="出し直しを頼む",G161="扱いを入力で選ぶ",J161="来た"),"",COUNTIFS($G$6:$G$205,G161,$J$6:$J$205,"&lt;&gt;来た"))</f>
      </c>
      <c r="J161" s="19"/>
      <c r="K161" s="21">
        <f>IF(D161="","",IF(J161="来た","使わない（本人が出席）",IF(COUNTIF($D$6:$D$205,D161)&gt;1,"確かめる（同じ名前が2行）",IF(E161="","確かめる（紙の種類）",IF(OR(G161="出し直しを頼む",G161="扱いを入力で選ぶ"),"確かめる（代理人が空欄）",IF(AND(H161="締切の後",'入力'!$B$11&lt;&gt;"数える"),"使わない（締切の後）",E161))))))</f>
      </c>
      <c r="L161" s="19"/>
      <c r="M161" s="22"/>
    </row>
    <row r="162" ht="20" customHeight="1" spans="1:13" x14ac:dyDescent="0.25">
      <c r="A162" s="17">
        <f>IF(D162="","",ROW()-5)</f>
      </c>
      <c r="B162" s="18"/>
      <c r="C162" s="19"/>
      <c r="D162" s="20"/>
      <c r="E162" s="19"/>
      <c r="F162" s="20"/>
      <c r="G162" s="21">
        <f>IF(OR(D162="",E162&lt;&gt;"委任状"),"",IF(F162&lt;&gt;"",F162,IF('入力'!$B$10="議長に委任する","議長",IF('入力'!$B$10="出し直しを頼む","出し直しを頼む","扱いを入力で選ぶ"))))</f>
      </c>
      <c r="H162" s="17">
        <f>IF(OR(D162="",NOT(ISNUMBER(B162)),NOT(ISNUMBER('入力'!$B$7))),"",IF(B162&gt;'入力'!$B$7,"締切の後","締切まで"))</f>
      </c>
      <c r="I162" s="17">
        <f>IF(OR(G162="",G162="出し直しを頼む",G162="扱いを入力で選ぶ",J162="来た"),"",COUNTIFS($G$6:$G$205,G162,$J$6:$J$205,"&lt;&gt;来た"))</f>
      </c>
      <c r="J162" s="19"/>
      <c r="K162" s="21">
        <f>IF(D162="","",IF(J162="来た","使わない（本人が出席）",IF(COUNTIF($D$6:$D$205,D162)&gt;1,"確かめる（同じ名前が2行）",IF(E162="","確かめる（紙の種類）",IF(OR(G162="出し直しを頼む",G162="扱いを入力で選ぶ"),"確かめる（代理人が空欄）",IF(AND(H162="締切の後",'入力'!$B$11&lt;&gt;"数える"),"使わない（締切の後）",E162))))))</f>
      </c>
      <c r="L162" s="19"/>
      <c r="M162" s="22"/>
    </row>
    <row r="163" ht="20" customHeight="1" spans="1:13" x14ac:dyDescent="0.25">
      <c r="A163" s="17">
        <f>IF(D163="","",ROW()-5)</f>
      </c>
      <c r="B163" s="18"/>
      <c r="C163" s="19"/>
      <c r="D163" s="20"/>
      <c r="E163" s="19"/>
      <c r="F163" s="20"/>
      <c r="G163" s="21">
        <f>IF(OR(D163="",E163&lt;&gt;"委任状"),"",IF(F163&lt;&gt;"",F163,IF('入力'!$B$10="議長に委任する","議長",IF('入力'!$B$10="出し直しを頼む","出し直しを頼む","扱いを入力で選ぶ"))))</f>
      </c>
      <c r="H163" s="17">
        <f>IF(OR(D163="",NOT(ISNUMBER(B163)),NOT(ISNUMBER('入力'!$B$7))),"",IF(B163&gt;'入力'!$B$7,"締切の後","締切まで"))</f>
      </c>
      <c r="I163" s="17">
        <f>IF(OR(G163="",G163="出し直しを頼む",G163="扱いを入力で選ぶ",J163="来た"),"",COUNTIFS($G$6:$G$205,G163,$J$6:$J$205,"&lt;&gt;来た"))</f>
      </c>
      <c r="J163" s="19"/>
      <c r="K163" s="21">
        <f>IF(D163="","",IF(J163="来た","使わない（本人が出席）",IF(COUNTIF($D$6:$D$205,D163)&gt;1,"確かめる（同じ名前が2行）",IF(E163="","確かめる（紙の種類）",IF(OR(G163="出し直しを頼む",G163="扱いを入力で選ぶ"),"確かめる（代理人が空欄）",IF(AND(H163="締切の後",'入力'!$B$11&lt;&gt;"数える"),"使わない（締切の後）",E163))))))</f>
      </c>
      <c r="L163" s="19"/>
      <c r="M163" s="22"/>
    </row>
    <row r="164" ht="20" customHeight="1" spans="1:13" x14ac:dyDescent="0.25">
      <c r="A164" s="17">
        <f>IF(D164="","",ROW()-5)</f>
      </c>
      <c r="B164" s="18"/>
      <c r="C164" s="19"/>
      <c r="D164" s="20"/>
      <c r="E164" s="19"/>
      <c r="F164" s="20"/>
      <c r="G164" s="21">
        <f>IF(OR(D164="",E164&lt;&gt;"委任状"),"",IF(F164&lt;&gt;"",F164,IF('入力'!$B$10="議長に委任する","議長",IF('入力'!$B$10="出し直しを頼む","出し直しを頼む","扱いを入力で選ぶ"))))</f>
      </c>
      <c r="H164" s="17">
        <f>IF(OR(D164="",NOT(ISNUMBER(B164)),NOT(ISNUMBER('入力'!$B$7))),"",IF(B164&gt;'入力'!$B$7,"締切の後","締切まで"))</f>
      </c>
      <c r="I164" s="17">
        <f>IF(OR(G164="",G164="出し直しを頼む",G164="扱いを入力で選ぶ",J164="来た"),"",COUNTIFS($G$6:$G$205,G164,$J$6:$J$205,"&lt;&gt;来た"))</f>
      </c>
      <c r="J164" s="19"/>
      <c r="K164" s="21">
        <f>IF(D164="","",IF(J164="来た","使わない（本人が出席）",IF(COUNTIF($D$6:$D$205,D164)&gt;1,"確かめる（同じ名前が2行）",IF(E164="","確かめる（紙の種類）",IF(OR(G164="出し直しを頼む",G164="扱いを入力で選ぶ"),"確かめる（代理人が空欄）",IF(AND(H164="締切の後",'入力'!$B$11&lt;&gt;"数える"),"使わない（締切の後）",E164))))))</f>
      </c>
      <c r="L164" s="19"/>
      <c r="M164" s="22"/>
    </row>
    <row r="165" ht="20" customHeight="1" spans="1:13" x14ac:dyDescent="0.25">
      <c r="A165" s="17">
        <f>IF(D165="","",ROW()-5)</f>
      </c>
      <c r="B165" s="18"/>
      <c r="C165" s="19"/>
      <c r="D165" s="20"/>
      <c r="E165" s="19"/>
      <c r="F165" s="20"/>
      <c r="G165" s="21">
        <f>IF(OR(D165="",E165&lt;&gt;"委任状"),"",IF(F165&lt;&gt;"",F165,IF('入力'!$B$10="議長に委任する","議長",IF('入力'!$B$10="出し直しを頼む","出し直しを頼む","扱いを入力で選ぶ"))))</f>
      </c>
      <c r="H165" s="17">
        <f>IF(OR(D165="",NOT(ISNUMBER(B165)),NOT(ISNUMBER('入力'!$B$7))),"",IF(B165&gt;'入力'!$B$7,"締切の後","締切まで"))</f>
      </c>
      <c r="I165" s="17">
        <f>IF(OR(G165="",G165="出し直しを頼む",G165="扱いを入力で選ぶ",J165="来た"),"",COUNTIFS($G$6:$G$205,G165,$J$6:$J$205,"&lt;&gt;来た"))</f>
      </c>
      <c r="J165" s="19"/>
      <c r="K165" s="21">
        <f>IF(D165="","",IF(J165="来た","使わない（本人が出席）",IF(COUNTIF($D$6:$D$205,D165)&gt;1,"確かめる（同じ名前が2行）",IF(E165="","確かめる（紙の種類）",IF(OR(G165="出し直しを頼む",G165="扱いを入力で選ぶ"),"確かめる（代理人が空欄）",IF(AND(H165="締切の後",'入力'!$B$11&lt;&gt;"数える"),"使わない（締切の後）",E165))))))</f>
      </c>
      <c r="L165" s="19"/>
      <c r="M165" s="22"/>
    </row>
    <row r="166" ht="20" customHeight="1" spans="1:13" x14ac:dyDescent="0.25">
      <c r="A166" s="17">
        <f>IF(D166="","",ROW()-5)</f>
      </c>
      <c r="B166" s="18"/>
      <c r="C166" s="19"/>
      <c r="D166" s="20"/>
      <c r="E166" s="19"/>
      <c r="F166" s="20"/>
      <c r="G166" s="21">
        <f>IF(OR(D166="",E166&lt;&gt;"委任状"),"",IF(F166&lt;&gt;"",F166,IF('入力'!$B$10="議長に委任する","議長",IF('入力'!$B$10="出し直しを頼む","出し直しを頼む","扱いを入力で選ぶ"))))</f>
      </c>
      <c r="H166" s="17">
        <f>IF(OR(D166="",NOT(ISNUMBER(B166)),NOT(ISNUMBER('入力'!$B$7))),"",IF(B166&gt;'入力'!$B$7,"締切の後","締切まで"))</f>
      </c>
      <c r="I166" s="17">
        <f>IF(OR(G166="",G166="出し直しを頼む",G166="扱いを入力で選ぶ",J166="来た"),"",COUNTIFS($G$6:$G$205,G166,$J$6:$J$205,"&lt;&gt;来た"))</f>
      </c>
      <c r="J166" s="19"/>
      <c r="K166" s="21">
        <f>IF(D166="","",IF(J166="来た","使わない（本人が出席）",IF(COUNTIF($D$6:$D$205,D166)&gt;1,"確かめる（同じ名前が2行）",IF(E166="","確かめる（紙の種類）",IF(OR(G166="出し直しを頼む",G166="扱いを入力で選ぶ"),"確かめる（代理人が空欄）",IF(AND(H166="締切の後",'入力'!$B$11&lt;&gt;"数える"),"使わない（締切の後）",E166))))))</f>
      </c>
      <c r="L166" s="19"/>
      <c r="M166" s="22"/>
    </row>
    <row r="167" ht="20" customHeight="1" spans="1:13" x14ac:dyDescent="0.25">
      <c r="A167" s="17">
        <f>IF(D167="","",ROW()-5)</f>
      </c>
      <c r="B167" s="18"/>
      <c r="C167" s="19"/>
      <c r="D167" s="20"/>
      <c r="E167" s="19"/>
      <c r="F167" s="20"/>
      <c r="G167" s="21">
        <f>IF(OR(D167="",E167&lt;&gt;"委任状"),"",IF(F167&lt;&gt;"",F167,IF('入力'!$B$10="議長に委任する","議長",IF('入力'!$B$10="出し直しを頼む","出し直しを頼む","扱いを入力で選ぶ"))))</f>
      </c>
      <c r="H167" s="17">
        <f>IF(OR(D167="",NOT(ISNUMBER(B167)),NOT(ISNUMBER('入力'!$B$7))),"",IF(B167&gt;'入力'!$B$7,"締切の後","締切まで"))</f>
      </c>
      <c r="I167" s="17">
        <f>IF(OR(G167="",G167="出し直しを頼む",G167="扱いを入力で選ぶ",J167="来た"),"",COUNTIFS($G$6:$G$205,G167,$J$6:$J$205,"&lt;&gt;来た"))</f>
      </c>
      <c r="J167" s="19"/>
      <c r="K167" s="21">
        <f>IF(D167="","",IF(J167="来た","使わない（本人が出席）",IF(COUNTIF($D$6:$D$205,D167)&gt;1,"確かめる（同じ名前が2行）",IF(E167="","確かめる（紙の種類）",IF(OR(G167="出し直しを頼む",G167="扱いを入力で選ぶ"),"確かめる（代理人が空欄）",IF(AND(H167="締切の後",'入力'!$B$11&lt;&gt;"数える"),"使わない（締切の後）",E167))))))</f>
      </c>
      <c r="L167" s="19"/>
      <c r="M167" s="22"/>
    </row>
    <row r="168" ht="20" customHeight="1" spans="1:13" x14ac:dyDescent="0.25">
      <c r="A168" s="17">
        <f>IF(D168="","",ROW()-5)</f>
      </c>
      <c r="B168" s="18"/>
      <c r="C168" s="19"/>
      <c r="D168" s="20"/>
      <c r="E168" s="19"/>
      <c r="F168" s="20"/>
      <c r="G168" s="21">
        <f>IF(OR(D168="",E168&lt;&gt;"委任状"),"",IF(F168&lt;&gt;"",F168,IF('入力'!$B$10="議長に委任する","議長",IF('入力'!$B$10="出し直しを頼む","出し直しを頼む","扱いを入力で選ぶ"))))</f>
      </c>
      <c r="H168" s="17">
        <f>IF(OR(D168="",NOT(ISNUMBER(B168)),NOT(ISNUMBER('入力'!$B$7))),"",IF(B168&gt;'入力'!$B$7,"締切の後","締切まで"))</f>
      </c>
      <c r="I168" s="17">
        <f>IF(OR(G168="",G168="出し直しを頼む",G168="扱いを入力で選ぶ",J168="来た"),"",COUNTIFS($G$6:$G$205,G168,$J$6:$J$205,"&lt;&gt;来た"))</f>
      </c>
      <c r="J168" s="19"/>
      <c r="K168" s="21">
        <f>IF(D168="","",IF(J168="来た","使わない（本人が出席）",IF(COUNTIF($D$6:$D$205,D168)&gt;1,"確かめる（同じ名前が2行）",IF(E168="","確かめる（紙の種類）",IF(OR(G168="出し直しを頼む",G168="扱いを入力で選ぶ"),"確かめる（代理人が空欄）",IF(AND(H168="締切の後",'入力'!$B$11&lt;&gt;"数える"),"使わない（締切の後）",E168))))))</f>
      </c>
      <c r="L168" s="19"/>
      <c r="M168" s="22"/>
    </row>
    <row r="169" ht="20" customHeight="1" spans="1:13" x14ac:dyDescent="0.25">
      <c r="A169" s="17">
        <f>IF(D169="","",ROW()-5)</f>
      </c>
      <c r="B169" s="18"/>
      <c r="C169" s="19"/>
      <c r="D169" s="20"/>
      <c r="E169" s="19"/>
      <c r="F169" s="20"/>
      <c r="G169" s="21">
        <f>IF(OR(D169="",E169&lt;&gt;"委任状"),"",IF(F169&lt;&gt;"",F169,IF('入力'!$B$10="議長に委任する","議長",IF('入力'!$B$10="出し直しを頼む","出し直しを頼む","扱いを入力で選ぶ"))))</f>
      </c>
      <c r="H169" s="17">
        <f>IF(OR(D169="",NOT(ISNUMBER(B169)),NOT(ISNUMBER('入力'!$B$7))),"",IF(B169&gt;'入力'!$B$7,"締切の後","締切まで"))</f>
      </c>
      <c r="I169" s="17">
        <f>IF(OR(G169="",G169="出し直しを頼む",G169="扱いを入力で選ぶ",J169="来た"),"",COUNTIFS($G$6:$G$205,G169,$J$6:$J$205,"&lt;&gt;来た"))</f>
      </c>
      <c r="J169" s="19"/>
      <c r="K169" s="21">
        <f>IF(D169="","",IF(J169="来た","使わない（本人が出席）",IF(COUNTIF($D$6:$D$205,D169)&gt;1,"確かめる（同じ名前が2行）",IF(E169="","確かめる（紙の種類）",IF(OR(G169="出し直しを頼む",G169="扱いを入力で選ぶ"),"確かめる（代理人が空欄）",IF(AND(H169="締切の後",'入力'!$B$11&lt;&gt;"数える"),"使わない（締切の後）",E169))))))</f>
      </c>
      <c r="L169" s="19"/>
      <c r="M169" s="22"/>
    </row>
    <row r="170" ht="20" customHeight="1" spans="1:13" x14ac:dyDescent="0.25">
      <c r="A170" s="17">
        <f>IF(D170="","",ROW()-5)</f>
      </c>
      <c r="B170" s="18"/>
      <c r="C170" s="19"/>
      <c r="D170" s="20"/>
      <c r="E170" s="19"/>
      <c r="F170" s="20"/>
      <c r="G170" s="21">
        <f>IF(OR(D170="",E170&lt;&gt;"委任状"),"",IF(F170&lt;&gt;"",F170,IF('入力'!$B$10="議長に委任する","議長",IF('入力'!$B$10="出し直しを頼む","出し直しを頼む","扱いを入力で選ぶ"))))</f>
      </c>
      <c r="H170" s="17">
        <f>IF(OR(D170="",NOT(ISNUMBER(B170)),NOT(ISNUMBER('入力'!$B$7))),"",IF(B170&gt;'入力'!$B$7,"締切の後","締切まで"))</f>
      </c>
      <c r="I170" s="17">
        <f>IF(OR(G170="",G170="出し直しを頼む",G170="扱いを入力で選ぶ",J170="来た"),"",COUNTIFS($G$6:$G$205,G170,$J$6:$J$205,"&lt;&gt;来た"))</f>
      </c>
      <c r="J170" s="19"/>
      <c r="K170" s="21">
        <f>IF(D170="","",IF(J170="来た","使わない（本人が出席）",IF(COUNTIF($D$6:$D$205,D170)&gt;1,"確かめる（同じ名前が2行）",IF(E170="","確かめる（紙の種類）",IF(OR(G170="出し直しを頼む",G170="扱いを入力で選ぶ"),"確かめる（代理人が空欄）",IF(AND(H170="締切の後",'入力'!$B$11&lt;&gt;"数える"),"使わない（締切の後）",E170))))))</f>
      </c>
      <c r="L170" s="19"/>
      <c r="M170" s="22"/>
    </row>
    <row r="171" ht="20" customHeight="1" spans="1:13" x14ac:dyDescent="0.25">
      <c r="A171" s="17">
        <f>IF(D171="","",ROW()-5)</f>
      </c>
      <c r="B171" s="18"/>
      <c r="C171" s="19"/>
      <c r="D171" s="20"/>
      <c r="E171" s="19"/>
      <c r="F171" s="20"/>
      <c r="G171" s="21">
        <f>IF(OR(D171="",E171&lt;&gt;"委任状"),"",IF(F171&lt;&gt;"",F171,IF('入力'!$B$10="議長に委任する","議長",IF('入力'!$B$10="出し直しを頼む","出し直しを頼む","扱いを入力で選ぶ"))))</f>
      </c>
      <c r="H171" s="17">
        <f>IF(OR(D171="",NOT(ISNUMBER(B171)),NOT(ISNUMBER('入力'!$B$7))),"",IF(B171&gt;'入力'!$B$7,"締切の後","締切まで"))</f>
      </c>
      <c r="I171" s="17">
        <f>IF(OR(G171="",G171="出し直しを頼む",G171="扱いを入力で選ぶ",J171="来た"),"",COUNTIFS($G$6:$G$205,G171,$J$6:$J$205,"&lt;&gt;来た"))</f>
      </c>
      <c r="J171" s="19"/>
      <c r="K171" s="21">
        <f>IF(D171="","",IF(J171="来た","使わない（本人が出席）",IF(COUNTIF($D$6:$D$205,D171)&gt;1,"確かめる（同じ名前が2行）",IF(E171="","確かめる（紙の種類）",IF(OR(G171="出し直しを頼む",G171="扱いを入力で選ぶ"),"確かめる（代理人が空欄）",IF(AND(H171="締切の後",'入力'!$B$11&lt;&gt;"数える"),"使わない（締切の後）",E171))))))</f>
      </c>
      <c r="L171" s="19"/>
      <c r="M171" s="22"/>
    </row>
    <row r="172" ht="20" customHeight="1" spans="1:13" x14ac:dyDescent="0.25">
      <c r="A172" s="17">
        <f>IF(D172="","",ROW()-5)</f>
      </c>
      <c r="B172" s="18"/>
      <c r="C172" s="19"/>
      <c r="D172" s="20"/>
      <c r="E172" s="19"/>
      <c r="F172" s="20"/>
      <c r="G172" s="21">
        <f>IF(OR(D172="",E172&lt;&gt;"委任状"),"",IF(F172&lt;&gt;"",F172,IF('入力'!$B$10="議長に委任する","議長",IF('入力'!$B$10="出し直しを頼む","出し直しを頼む","扱いを入力で選ぶ"))))</f>
      </c>
      <c r="H172" s="17">
        <f>IF(OR(D172="",NOT(ISNUMBER(B172)),NOT(ISNUMBER('入力'!$B$7))),"",IF(B172&gt;'入力'!$B$7,"締切の後","締切まで"))</f>
      </c>
      <c r="I172" s="17">
        <f>IF(OR(G172="",G172="出し直しを頼む",G172="扱いを入力で選ぶ",J172="来た"),"",COUNTIFS($G$6:$G$205,G172,$J$6:$J$205,"&lt;&gt;来た"))</f>
      </c>
      <c r="J172" s="19"/>
      <c r="K172" s="21">
        <f>IF(D172="","",IF(J172="来た","使わない（本人が出席）",IF(COUNTIF($D$6:$D$205,D172)&gt;1,"確かめる（同じ名前が2行）",IF(E172="","確かめる（紙の種類）",IF(OR(G172="出し直しを頼む",G172="扱いを入力で選ぶ"),"確かめる（代理人が空欄）",IF(AND(H172="締切の後",'入力'!$B$11&lt;&gt;"数える"),"使わない（締切の後）",E172))))))</f>
      </c>
      <c r="L172" s="19"/>
      <c r="M172" s="22"/>
    </row>
    <row r="173" ht="20" customHeight="1" spans="1:13" x14ac:dyDescent="0.25">
      <c r="A173" s="17">
        <f>IF(D173="","",ROW()-5)</f>
      </c>
      <c r="B173" s="18"/>
      <c r="C173" s="19"/>
      <c r="D173" s="20"/>
      <c r="E173" s="19"/>
      <c r="F173" s="20"/>
      <c r="G173" s="21">
        <f>IF(OR(D173="",E173&lt;&gt;"委任状"),"",IF(F173&lt;&gt;"",F173,IF('入力'!$B$10="議長に委任する","議長",IF('入力'!$B$10="出し直しを頼む","出し直しを頼む","扱いを入力で選ぶ"))))</f>
      </c>
      <c r="H173" s="17">
        <f>IF(OR(D173="",NOT(ISNUMBER(B173)),NOT(ISNUMBER('入力'!$B$7))),"",IF(B173&gt;'入力'!$B$7,"締切の後","締切まで"))</f>
      </c>
      <c r="I173" s="17">
        <f>IF(OR(G173="",G173="出し直しを頼む",G173="扱いを入力で選ぶ",J173="来た"),"",COUNTIFS($G$6:$G$205,G173,$J$6:$J$205,"&lt;&gt;来た"))</f>
      </c>
      <c r="J173" s="19"/>
      <c r="K173" s="21">
        <f>IF(D173="","",IF(J173="来た","使わない（本人が出席）",IF(COUNTIF($D$6:$D$205,D173)&gt;1,"確かめる（同じ名前が2行）",IF(E173="","確かめる（紙の種類）",IF(OR(G173="出し直しを頼む",G173="扱いを入力で選ぶ"),"確かめる（代理人が空欄）",IF(AND(H173="締切の後",'入力'!$B$11&lt;&gt;"数える"),"使わない（締切の後）",E173))))))</f>
      </c>
      <c r="L173" s="19"/>
      <c r="M173" s="22"/>
    </row>
    <row r="174" ht="20" customHeight="1" spans="1:13" x14ac:dyDescent="0.25">
      <c r="A174" s="17">
        <f>IF(D174="","",ROW()-5)</f>
      </c>
      <c r="B174" s="18"/>
      <c r="C174" s="19"/>
      <c r="D174" s="20"/>
      <c r="E174" s="19"/>
      <c r="F174" s="20"/>
      <c r="G174" s="21">
        <f>IF(OR(D174="",E174&lt;&gt;"委任状"),"",IF(F174&lt;&gt;"",F174,IF('入力'!$B$10="議長に委任する","議長",IF('入力'!$B$10="出し直しを頼む","出し直しを頼む","扱いを入力で選ぶ"))))</f>
      </c>
      <c r="H174" s="17">
        <f>IF(OR(D174="",NOT(ISNUMBER(B174)),NOT(ISNUMBER('入力'!$B$7))),"",IF(B174&gt;'入力'!$B$7,"締切の後","締切まで"))</f>
      </c>
      <c r="I174" s="17">
        <f>IF(OR(G174="",G174="出し直しを頼む",G174="扱いを入力で選ぶ",J174="来た"),"",COUNTIFS($G$6:$G$205,G174,$J$6:$J$205,"&lt;&gt;来た"))</f>
      </c>
      <c r="J174" s="19"/>
      <c r="K174" s="21">
        <f>IF(D174="","",IF(J174="来た","使わない（本人が出席）",IF(COUNTIF($D$6:$D$205,D174)&gt;1,"確かめる（同じ名前が2行）",IF(E174="","確かめる（紙の種類）",IF(OR(G174="出し直しを頼む",G174="扱いを入力で選ぶ"),"確かめる（代理人が空欄）",IF(AND(H174="締切の後",'入力'!$B$11&lt;&gt;"数える"),"使わない（締切の後）",E174))))))</f>
      </c>
      <c r="L174" s="19"/>
      <c r="M174" s="22"/>
    </row>
    <row r="175" ht="20" customHeight="1" spans="1:13" x14ac:dyDescent="0.25">
      <c r="A175" s="17">
        <f>IF(D175="","",ROW()-5)</f>
      </c>
      <c r="B175" s="18"/>
      <c r="C175" s="19"/>
      <c r="D175" s="20"/>
      <c r="E175" s="19"/>
      <c r="F175" s="20"/>
      <c r="G175" s="21">
        <f>IF(OR(D175="",E175&lt;&gt;"委任状"),"",IF(F175&lt;&gt;"",F175,IF('入力'!$B$10="議長に委任する","議長",IF('入力'!$B$10="出し直しを頼む","出し直しを頼む","扱いを入力で選ぶ"))))</f>
      </c>
      <c r="H175" s="17">
        <f>IF(OR(D175="",NOT(ISNUMBER(B175)),NOT(ISNUMBER('入力'!$B$7))),"",IF(B175&gt;'入力'!$B$7,"締切の後","締切まで"))</f>
      </c>
      <c r="I175" s="17">
        <f>IF(OR(G175="",G175="出し直しを頼む",G175="扱いを入力で選ぶ",J175="来た"),"",COUNTIFS($G$6:$G$205,G175,$J$6:$J$205,"&lt;&gt;来た"))</f>
      </c>
      <c r="J175" s="19"/>
      <c r="K175" s="21">
        <f>IF(D175="","",IF(J175="来た","使わない（本人が出席）",IF(COUNTIF($D$6:$D$205,D175)&gt;1,"確かめる（同じ名前が2行）",IF(E175="","確かめる（紙の種類）",IF(OR(G175="出し直しを頼む",G175="扱いを入力で選ぶ"),"確かめる（代理人が空欄）",IF(AND(H175="締切の後",'入力'!$B$11&lt;&gt;"数える"),"使わない（締切の後）",E175))))))</f>
      </c>
      <c r="L175" s="19"/>
      <c r="M175" s="22"/>
    </row>
    <row r="176" ht="20" customHeight="1" spans="1:13" x14ac:dyDescent="0.25">
      <c r="A176" s="17">
        <f>IF(D176="","",ROW()-5)</f>
      </c>
      <c r="B176" s="18"/>
      <c r="C176" s="19"/>
      <c r="D176" s="20"/>
      <c r="E176" s="19"/>
      <c r="F176" s="20"/>
      <c r="G176" s="21">
        <f>IF(OR(D176="",E176&lt;&gt;"委任状"),"",IF(F176&lt;&gt;"",F176,IF('入力'!$B$10="議長に委任する","議長",IF('入力'!$B$10="出し直しを頼む","出し直しを頼む","扱いを入力で選ぶ"))))</f>
      </c>
      <c r="H176" s="17">
        <f>IF(OR(D176="",NOT(ISNUMBER(B176)),NOT(ISNUMBER('入力'!$B$7))),"",IF(B176&gt;'入力'!$B$7,"締切の後","締切まで"))</f>
      </c>
      <c r="I176" s="17">
        <f>IF(OR(G176="",G176="出し直しを頼む",G176="扱いを入力で選ぶ",J176="来た"),"",COUNTIFS($G$6:$G$205,G176,$J$6:$J$205,"&lt;&gt;来た"))</f>
      </c>
      <c r="J176" s="19"/>
      <c r="K176" s="21">
        <f>IF(D176="","",IF(J176="来た","使わない（本人が出席）",IF(COUNTIF($D$6:$D$205,D176)&gt;1,"確かめる（同じ名前が2行）",IF(E176="","確かめる（紙の種類）",IF(OR(G176="出し直しを頼む",G176="扱いを入力で選ぶ"),"確かめる（代理人が空欄）",IF(AND(H176="締切の後",'入力'!$B$11&lt;&gt;"数える"),"使わない（締切の後）",E176))))))</f>
      </c>
      <c r="L176" s="19"/>
      <c r="M176" s="22"/>
    </row>
    <row r="177" ht="20" customHeight="1" spans="1:13" x14ac:dyDescent="0.25">
      <c r="A177" s="17">
        <f>IF(D177="","",ROW()-5)</f>
      </c>
      <c r="B177" s="18"/>
      <c r="C177" s="19"/>
      <c r="D177" s="20"/>
      <c r="E177" s="19"/>
      <c r="F177" s="20"/>
      <c r="G177" s="21">
        <f>IF(OR(D177="",E177&lt;&gt;"委任状"),"",IF(F177&lt;&gt;"",F177,IF('入力'!$B$10="議長に委任する","議長",IF('入力'!$B$10="出し直しを頼む","出し直しを頼む","扱いを入力で選ぶ"))))</f>
      </c>
      <c r="H177" s="17">
        <f>IF(OR(D177="",NOT(ISNUMBER(B177)),NOT(ISNUMBER('入力'!$B$7))),"",IF(B177&gt;'入力'!$B$7,"締切の後","締切まで"))</f>
      </c>
      <c r="I177" s="17">
        <f>IF(OR(G177="",G177="出し直しを頼む",G177="扱いを入力で選ぶ",J177="来た"),"",COUNTIFS($G$6:$G$205,G177,$J$6:$J$205,"&lt;&gt;来た"))</f>
      </c>
      <c r="J177" s="19"/>
      <c r="K177" s="21">
        <f>IF(D177="","",IF(J177="来た","使わない（本人が出席）",IF(COUNTIF($D$6:$D$205,D177)&gt;1,"確かめる（同じ名前が2行）",IF(E177="","確かめる（紙の種類）",IF(OR(G177="出し直しを頼む",G177="扱いを入力で選ぶ"),"確かめる（代理人が空欄）",IF(AND(H177="締切の後",'入力'!$B$11&lt;&gt;"数える"),"使わない（締切の後）",E177))))))</f>
      </c>
      <c r="L177" s="19"/>
      <c r="M177" s="22"/>
    </row>
    <row r="178" ht="20" customHeight="1" spans="1:13" x14ac:dyDescent="0.25">
      <c r="A178" s="17">
        <f>IF(D178="","",ROW()-5)</f>
      </c>
      <c r="B178" s="18"/>
      <c r="C178" s="19"/>
      <c r="D178" s="20"/>
      <c r="E178" s="19"/>
      <c r="F178" s="20"/>
      <c r="G178" s="21">
        <f>IF(OR(D178="",E178&lt;&gt;"委任状"),"",IF(F178&lt;&gt;"",F178,IF('入力'!$B$10="議長に委任する","議長",IF('入力'!$B$10="出し直しを頼む","出し直しを頼む","扱いを入力で選ぶ"))))</f>
      </c>
      <c r="H178" s="17">
        <f>IF(OR(D178="",NOT(ISNUMBER(B178)),NOT(ISNUMBER('入力'!$B$7))),"",IF(B178&gt;'入力'!$B$7,"締切の後","締切まで"))</f>
      </c>
      <c r="I178" s="17">
        <f>IF(OR(G178="",G178="出し直しを頼む",G178="扱いを入力で選ぶ",J178="来た"),"",COUNTIFS($G$6:$G$205,G178,$J$6:$J$205,"&lt;&gt;来た"))</f>
      </c>
      <c r="J178" s="19"/>
      <c r="K178" s="21">
        <f>IF(D178="","",IF(J178="来た","使わない（本人が出席）",IF(COUNTIF($D$6:$D$205,D178)&gt;1,"確かめる（同じ名前が2行）",IF(E178="","確かめる（紙の種類）",IF(OR(G178="出し直しを頼む",G178="扱いを入力で選ぶ"),"確かめる（代理人が空欄）",IF(AND(H178="締切の後",'入力'!$B$11&lt;&gt;"数える"),"使わない（締切の後）",E178))))))</f>
      </c>
      <c r="L178" s="19"/>
      <c r="M178" s="22"/>
    </row>
    <row r="179" ht="20" customHeight="1" spans="1:13" x14ac:dyDescent="0.25">
      <c r="A179" s="17">
        <f>IF(D179="","",ROW()-5)</f>
      </c>
      <c r="B179" s="18"/>
      <c r="C179" s="19"/>
      <c r="D179" s="20"/>
      <c r="E179" s="19"/>
      <c r="F179" s="20"/>
      <c r="G179" s="21">
        <f>IF(OR(D179="",E179&lt;&gt;"委任状"),"",IF(F179&lt;&gt;"",F179,IF('入力'!$B$10="議長に委任する","議長",IF('入力'!$B$10="出し直しを頼む","出し直しを頼む","扱いを入力で選ぶ"))))</f>
      </c>
      <c r="H179" s="17">
        <f>IF(OR(D179="",NOT(ISNUMBER(B179)),NOT(ISNUMBER('入力'!$B$7))),"",IF(B179&gt;'入力'!$B$7,"締切の後","締切まで"))</f>
      </c>
      <c r="I179" s="17">
        <f>IF(OR(G179="",G179="出し直しを頼む",G179="扱いを入力で選ぶ",J179="来た"),"",COUNTIFS($G$6:$G$205,G179,$J$6:$J$205,"&lt;&gt;来た"))</f>
      </c>
      <c r="J179" s="19"/>
      <c r="K179" s="21">
        <f>IF(D179="","",IF(J179="来た","使わない（本人が出席）",IF(COUNTIF($D$6:$D$205,D179)&gt;1,"確かめる（同じ名前が2行）",IF(E179="","確かめる（紙の種類）",IF(OR(G179="出し直しを頼む",G179="扱いを入力で選ぶ"),"確かめる（代理人が空欄）",IF(AND(H179="締切の後",'入力'!$B$11&lt;&gt;"数える"),"使わない（締切の後）",E179))))))</f>
      </c>
      <c r="L179" s="19"/>
      <c r="M179" s="22"/>
    </row>
    <row r="180" ht="20" customHeight="1" spans="1:13" x14ac:dyDescent="0.25">
      <c r="A180" s="17">
        <f>IF(D180="","",ROW()-5)</f>
      </c>
      <c r="B180" s="18"/>
      <c r="C180" s="19"/>
      <c r="D180" s="20"/>
      <c r="E180" s="19"/>
      <c r="F180" s="20"/>
      <c r="G180" s="21">
        <f>IF(OR(D180="",E180&lt;&gt;"委任状"),"",IF(F180&lt;&gt;"",F180,IF('入力'!$B$10="議長に委任する","議長",IF('入力'!$B$10="出し直しを頼む","出し直しを頼む","扱いを入力で選ぶ"))))</f>
      </c>
      <c r="H180" s="17">
        <f>IF(OR(D180="",NOT(ISNUMBER(B180)),NOT(ISNUMBER('入力'!$B$7))),"",IF(B180&gt;'入力'!$B$7,"締切の後","締切まで"))</f>
      </c>
      <c r="I180" s="17">
        <f>IF(OR(G180="",G180="出し直しを頼む",G180="扱いを入力で選ぶ",J180="来た"),"",COUNTIFS($G$6:$G$205,G180,$J$6:$J$205,"&lt;&gt;来た"))</f>
      </c>
      <c r="J180" s="19"/>
      <c r="K180" s="21">
        <f>IF(D180="","",IF(J180="来た","使わない（本人が出席）",IF(COUNTIF($D$6:$D$205,D180)&gt;1,"確かめる（同じ名前が2行）",IF(E180="","確かめる（紙の種類）",IF(OR(G180="出し直しを頼む",G180="扱いを入力で選ぶ"),"確かめる（代理人が空欄）",IF(AND(H180="締切の後",'入力'!$B$11&lt;&gt;"数える"),"使わない（締切の後）",E180))))))</f>
      </c>
      <c r="L180" s="19"/>
      <c r="M180" s="22"/>
    </row>
    <row r="181" ht="20" customHeight="1" spans="1:13" x14ac:dyDescent="0.25">
      <c r="A181" s="17">
        <f>IF(D181="","",ROW()-5)</f>
      </c>
      <c r="B181" s="18"/>
      <c r="C181" s="19"/>
      <c r="D181" s="20"/>
      <c r="E181" s="19"/>
      <c r="F181" s="20"/>
      <c r="G181" s="21">
        <f>IF(OR(D181="",E181&lt;&gt;"委任状"),"",IF(F181&lt;&gt;"",F181,IF('入力'!$B$10="議長に委任する","議長",IF('入力'!$B$10="出し直しを頼む","出し直しを頼む","扱いを入力で選ぶ"))))</f>
      </c>
      <c r="H181" s="17">
        <f>IF(OR(D181="",NOT(ISNUMBER(B181)),NOT(ISNUMBER('入力'!$B$7))),"",IF(B181&gt;'入力'!$B$7,"締切の後","締切まで"))</f>
      </c>
      <c r="I181" s="17">
        <f>IF(OR(G181="",G181="出し直しを頼む",G181="扱いを入力で選ぶ",J181="来た"),"",COUNTIFS($G$6:$G$205,G181,$J$6:$J$205,"&lt;&gt;来た"))</f>
      </c>
      <c r="J181" s="19"/>
      <c r="K181" s="21">
        <f>IF(D181="","",IF(J181="来た","使わない（本人が出席）",IF(COUNTIF($D$6:$D$205,D181)&gt;1,"確かめる（同じ名前が2行）",IF(E181="","確かめる（紙の種類）",IF(OR(G181="出し直しを頼む",G181="扱いを入力で選ぶ"),"確かめる（代理人が空欄）",IF(AND(H181="締切の後",'入力'!$B$11&lt;&gt;"数える"),"使わない（締切の後）",E181))))))</f>
      </c>
      <c r="L181" s="19"/>
      <c r="M181" s="22"/>
    </row>
    <row r="182" ht="20" customHeight="1" spans="1:13" x14ac:dyDescent="0.25">
      <c r="A182" s="17">
        <f>IF(D182="","",ROW()-5)</f>
      </c>
      <c r="B182" s="18"/>
      <c r="C182" s="19"/>
      <c r="D182" s="20"/>
      <c r="E182" s="19"/>
      <c r="F182" s="20"/>
      <c r="G182" s="21">
        <f>IF(OR(D182="",E182&lt;&gt;"委任状"),"",IF(F182&lt;&gt;"",F182,IF('入力'!$B$10="議長に委任する","議長",IF('入力'!$B$10="出し直しを頼む","出し直しを頼む","扱いを入力で選ぶ"))))</f>
      </c>
      <c r="H182" s="17">
        <f>IF(OR(D182="",NOT(ISNUMBER(B182)),NOT(ISNUMBER('入力'!$B$7))),"",IF(B182&gt;'入力'!$B$7,"締切の後","締切まで"))</f>
      </c>
      <c r="I182" s="17">
        <f>IF(OR(G182="",G182="出し直しを頼む",G182="扱いを入力で選ぶ",J182="来た"),"",COUNTIFS($G$6:$G$205,G182,$J$6:$J$205,"&lt;&gt;来た"))</f>
      </c>
      <c r="J182" s="19"/>
      <c r="K182" s="21">
        <f>IF(D182="","",IF(J182="来た","使わない（本人が出席）",IF(COUNTIF($D$6:$D$205,D182)&gt;1,"確かめる（同じ名前が2行）",IF(E182="","確かめる（紙の種類）",IF(OR(G182="出し直しを頼む",G182="扱いを入力で選ぶ"),"確かめる（代理人が空欄）",IF(AND(H182="締切の後",'入力'!$B$11&lt;&gt;"数える"),"使わない（締切の後）",E182))))))</f>
      </c>
      <c r="L182" s="19"/>
      <c r="M182" s="22"/>
    </row>
    <row r="183" ht="20" customHeight="1" spans="1:13" x14ac:dyDescent="0.25">
      <c r="A183" s="17">
        <f>IF(D183="","",ROW()-5)</f>
      </c>
      <c r="B183" s="18"/>
      <c r="C183" s="19"/>
      <c r="D183" s="20"/>
      <c r="E183" s="19"/>
      <c r="F183" s="20"/>
      <c r="G183" s="21">
        <f>IF(OR(D183="",E183&lt;&gt;"委任状"),"",IF(F183&lt;&gt;"",F183,IF('入力'!$B$10="議長に委任する","議長",IF('入力'!$B$10="出し直しを頼む","出し直しを頼む","扱いを入力で選ぶ"))))</f>
      </c>
      <c r="H183" s="17">
        <f>IF(OR(D183="",NOT(ISNUMBER(B183)),NOT(ISNUMBER('入力'!$B$7))),"",IF(B183&gt;'入力'!$B$7,"締切の後","締切まで"))</f>
      </c>
      <c r="I183" s="17">
        <f>IF(OR(G183="",G183="出し直しを頼む",G183="扱いを入力で選ぶ",J183="来た"),"",COUNTIFS($G$6:$G$205,G183,$J$6:$J$205,"&lt;&gt;来た"))</f>
      </c>
      <c r="J183" s="19"/>
      <c r="K183" s="21">
        <f>IF(D183="","",IF(J183="来た","使わない（本人が出席）",IF(COUNTIF($D$6:$D$205,D183)&gt;1,"確かめる（同じ名前が2行）",IF(E183="","確かめる（紙の種類）",IF(OR(G183="出し直しを頼む",G183="扱いを入力で選ぶ"),"確かめる（代理人が空欄）",IF(AND(H183="締切の後",'入力'!$B$11&lt;&gt;"数える"),"使わない（締切の後）",E183))))))</f>
      </c>
      <c r="L183" s="19"/>
      <c r="M183" s="22"/>
    </row>
    <row r="184" ht="20" customHeight="1" spans="1:13" x14ac:dyDescent="0.25">
      <c r="A184" s="17">
        <f>IF(D184="","",ROW()-5)</f>
      </c>
      <c r="B184" s="18"/>
      <c r="C184" s="19"/>
      <c r="D184" s="20"/>
      <c r="E184" s="19"/>
      <c r="F184" s="20"/>
      <c r="G184" s="21">
        <f>IF(OR(D184="",E184&lt;&gt;"委任状"),"",IF(F184&lt;&gt;"",F184,IF('入力'!$B$10="議長に委任する","議長",IF('入力'!$B$10="出し直しを頼む","出し直しを頼む","扱いを入力で選ぶ"))))</f>
      </c>
      <c r="H184" s="17">
        <f>IF(OR(D184="",NOT(ISNUMBER(B184)),NOT(ISNUMBER('入力'!$B$7))),"",IF(B184&gt;'入力'!$B$7,"締切の後","締切まで"))</f>
      </c>
      <c r="I184" s="17">
        <f>IF(OR(G184="",G184="出し直しを頼む",G184="扱いを入力で選ぶ",J184="来た"),"",COUNTIFS($G$6:$G$205,G184,$J$6:$J$205,"&lt;&gt;来た"))</f>
      </c>
      <c r="J184" s="19"/>
      <c r="K184" s="21">
        <f>IF(D184="","",IF(J184="来た","使わない（本人が出席）",IF(COUNTIF($D$6:$D$205,D184)&gt;1,"確かめる（同じ名前が2行）",IF(E184="","確かめる（紙の種類）",IF(OR(G184="出し直しを頼む",G184="扱いを入力で選ぶ"),"確かめる（代理人が空欄）",IF(AND(H184="締切の後",'入力'!$B$11&lt;&gt;"数える"),"使わない（締切の後）",E184))))))</f>
      </c>
      <c r="L184" s="19"/>
      <c r="M184" s="22"/>
    </row>
    <row r="185" ht="20" customHeight="1" spans="1:13" x14ac:dyDescent="0.25">
      <c r="A185" s="17">
        <f>IF(D185="","",ROW()-5)</f>
      </c>
      <c r="B185" s="18"/>
      <c r="C185" s="19"/>
      <c r="D185" s="20"/>
      <c r="E185" s="19"/>
      <c r="F185" s="20"/>
      <c r="G185" s="21">
        <f>IF(OR(D185="",E185&lt;&gt;"委任状"),"",IF(F185&lt;&gt;"",F185,IF('入力'!$B$10="議長に委任する","議長",IF('入力'!$B$10="出し直しを頼む","出し直しを頼む","扱いを入力で選ぶ"))))</f>
      </c>
      <c r="H185" s="17">
        <f>IF(OR(D185="",NOT(ISNUMBER(B185)),NOT(ISNUMBER('入力'!$B$7))),"",IF(B185&gt;'入力'!$B$7,"締切の後","締切まで"))</f>
      </c>
      <c r="I185" s="17">
        <f>IF(OR(G185="",G185="出し直しを頼む",G185="扱いを入力で選ぶ",J185="来た"),"",COUNTIFS($G$6:$G$205,G185,$J$6:$J$205,"&lt;&gt;来た"))</f>
      </c>
      <c r="J185" s="19"/>
      <c r="K185" s="21">
        <f>IF(D185="","",IF(J185="来た","使わない（本人が出席）",IF(COUNTIF($D$6:$D$205,D185)&gt;1,"確かめる（同じ名前が2行）",IF(E185="","確かめる（紙の種類）",IF(OR(G185="出し直しを頼む",G185="扱いを入力で選ぶ"),"確かめる（代理人が空欄）",IF(AND(H185="締切の後",'入力'!$B$11&lt;&gt;"数える"),"使わない（締切の後）",E185))))))</f>
      </c>
      <c r="L185" s="19"/>
      <c r="M185" s="22"/>
    </row>
    <row r="186" ht="20" customHeight="1" spans="1:13" x14ac:dyDescent="0.25">
      <c r="A186" s="17">
        <f>IF(D186="","",ROW()-5)</f>
      </c>
      <c r="B186" s="18"/>
      <c r="C186" s="19"/>
      <c r="D186" s="20"/>
      <c r="E186" s="19"/>
      <c r="F186" s="20"/>
      <c r="G186" s="21">
        <f>IF(OR(D186="",E186&lt;&gt;"委任状"),"",IF(F186&lt;&gt;"",F186,IF('入力'!$B$10="議長に委任する","議長",IF('入力'!$B$10="出し直しを頼む","出し直しを頼む","扱いを入力で選ぶ"))))</f>
      </c>
      <c r="H186" s="17">
        <f>IF(OR(D186="",NOT(ISNUMBER(B186)),NOT(ISNUMBER('入力'!$B$7))),"",IF(B186&gt;'入力'!$B$7,"締切の後","締切まで"))</f>
      </c>
      <c r="I186" s="17">
        <f>IF(OR(G186="",G186="出し直しを頼む",G186="扱いを入力で選ぶ",J186="来た"),"",COUNTIFS($G$6:$G$205,G186,$J$6:$J$205,"&lt;&gt;来た"))</f>
      </c>
      <c r="J186" s="19"/>
      <c r="K186" s="21">
        <f>IF(D186="","",IF(J186="来た","使わない（本人が出席）",IF(COUNTIF($D$6:$D$205,D186)&gt;1,"確かめる（同じ名前が2行）",IF(E186="","確かめる（紙の種類）",IF(OR(G186="出し直しを頼む",G186="扱いを入力で選ぶ"),"確かめる（代理人が空欄）",IF(AND(H186="締切の後",'入力'!$B$11&lt;&gt;"数える"),"使わない（締切の後）",E186))))))</f>
      </c>
      <c r="L186" s="19"/>
      <c r="M186" s="22"/>
    </row>
    <row r="187" ht="20" customHeight="1" spans="1:13" x14ac:dyDescent="0.25">
      <c r="A187" s="17">
        <f>IF(D187="","",ROW()-5)</f>
      </c>
      <c r="B187" s="18"/>
      <c r="C187" s="19"/>
      <c r="D187" s="20"/>
      <c r="E187" s="19"/>
      <c r="F187" s="20"/>
      <c r="G187" s="21">
        <f>IF(OR(D187="",E187&lt;&gt;"委任状"),"",IF(F187&lt;&gt;"",F187,IF('入力'!$B$10="議長に委任する","議長",IF('入力'!$B$10="出し直しを頼む","出し直しを頼む","扱いを入力で選ぶ"))))</f>
      </c>
      <c r="H187" s="17">
        <f>IF(OR(D187="",NOT(ISNUMBER(B187)),NOT(ISNUMBER('入力'!$B$7))),"",IF(B187&gt;'入力'!$B$7,"締切の後","締切まで"))</f>
      </c>
      <c r="I187" s="17">
        <f>IF(OR(G187="",G187="出し直しを頼む",G187="扱いを入力で選ぶ",J187="来た"),"",COUNTIFS($G$6:$G$205,G187,$J$6:$J$205,"&lt;&gt;来た"))</f>
      </c>
      <c r="J187" s="19"/>
      <c r="K187" s="21">
        <f>IF(D187="","",IF(J187="来た","使わない（本人が出席）",IF(COUNTIF($D$6:$D$205,D187)&gt;1,"確かめる（同じ名前が2行）",IF(E187="","確かめる（紙の種類）",IF(OR(G187="出し直しを頼む",G187="扱いを入力で選ぶ"),"確かめる（代理人が空欄）",IF(AND(H187="締切の後",'入力'!$B$11&lt;&gt;"数える"),"使わない（締切の後）",E187))))))</f>
      </c>
      <c r="L187" s="19"/>
      <c r="M187" s="22"/>
    </row>
    <row r="188" ht="20" customHeight="1" spans="1:13" x14ac:dyDescent="0.25">
      <c r="A188" s="17">
        <f>IF(D188="","",ROW()-5)</f>
      </c>
      <c r="B188" s="18"/>
      <c r="C188" s="19"/>
      <c r="D188" s="20"/>
      <c r="E188" s="19"/>
      <c r="F188" s="20"/>
      <c r="G188" s="21">
        <f>IF(OR(D188="",E188&lt;&gt;"委任状"),"",IF(F188&lt;&gt;"",F188,IF('入力'!$B$10="議長に委任する","議長",IF('入力'!$B$10="出し直しを頼む","出し直しを頼む","扱いを入力で選ぶ"))))</f>
      </c>
      <c r="H188" s="17">
        <f>IF(OR(D188="",NOT(ISNUMBER(B188)),NOT(ISNUMBER('入力'!$B$7))),"",IF(B188&gt;'入力'!$B$7,"締切の後","締切まで"))</f>
      </c>
      <c r="I188" s="17">
        <f>IF(OR(G188="",G188="出し直しを頼む",G188="扱いを入力で選ぶ",J188="来た"),"",COUNTIFS($G$6:$G$205,G188,$J$6:$J$205,"&lt;&gt;来た"))</f>
      </c>
      <c r="J188" s="19"/>
      <c r="K188" s="21">
        <f>IF(D188="","",IF(J188="来た","使わない（本人が出席）",IF(COUNTIF($D$6:$D$205,D188)&gt;1,"確かめる（同じ名前が2行）",IF(E188="","確かめる（紙の種類）",IF(OR(G188="出し直しを頼む",G188="扱いを入力で選ぶ"),"確かめる（代理人が空欄）",IF(AND(H188="締切の後",'入力'!$B$11&lt;&gt;"数える"),"使わない（締切の後）",E188))))))</f>
      </c>
      <c r="L188" s="19"/>
      <c r="M188" s="22"/>
    </row>
    <row r="189" ht="20" customHeight="1" spans="1:13" x14ac:dyDescent="0.25">
      <c r="A189" s="17">
        <f>IF(D189="","",ROW()-5)</f>
      </c>
      <c r="B189" s="18"/>
      <c r="C189" s="19"/>
      <c r="D189" s="20"/>
      <c r="E189" s="19"/>
      <c r="F189" s="20"/>
      <c r="G189" s="21">
        <f>IF(OR(D189="",E189&lt;&gt;"委任状"),"",IF(F189&lt;&gt;"",F189,IF('入力'!$B$10="議長に委任する","議長",IF('入力'!$B$10="出し直しを頼む","出し直しを頼む","扱いを入力で選ぶ"))))</f>
      </c>
      <c r="H189" s="17">
        <f>IF(OR(D189="",NOT(ISNUMBER(B189)),NOT(ISNUMBER('入力'!$B$7))),"",IF(B189&gt;'入力'!$B$7,"締切の後","締切まで"))</f>
      </c>
      <c r="I189" s="17">
        <f>IF(OR(G189="",G189="出し直しを頼む",G189="扱いを入力で選ぶ",J189="来た"),"",COUNTIFS($G$6:$G$205,G189,$J$6:$J$205,"&lt;&gt;来た"))</f>
      </c>
      <c r="J189" s="19"/>
      <c r="K189" s="21">
        <f>IF(D189="","",IF(J189="来た","使わない（本人が出席）",IF(COUNTIF($D$6:$D$205,D189)&gt;1,"確かめる（同じ名前が2行）",IF(E189="","確かめる（紙の種類）",IF(OR(G189="出し直しを頼む",G189="扱いを入力で選ぶ"),"確かめる（代理人が空欄）",IF(AND(H189="締切の後",'入力'!$B$11&lt;&gt;"数える"),"使わない（締切の後）",E189))))))</f>
      </c>
      <c r="L189" s="19"/>
      <c r="M189" s="22"/>
    </row>
    <row r="190" ht="20" customHeight="1" spans="1:13" x14ac:dyDescent="0.25">
      <c r="A190" s="17">
        <f>IF(D190="","",ROW()-5)</f>
      </c>
      <c r="B190" s="18"/>
      <c r="C190" s="19"/>
      <c r="D190" s="20"/>
      <c r="E190" s="19"/>
      <c r="F190" s="20"/>
      <c r="G190" s="21">
        <f>IF(OR(D190="",E190&lt;&gt;"委任状"),"",IF(F190&lt;&gt;"",F190,IF('入力'!$B$10="議長に委任する","議長",IF('入力'!$B$10="出し直しを頼む","出し直しを頼む","扱いを入力で選ぶ"))))</f>
      </c>
      <c r="H190" s="17">
        <f>IF(OR(D190="",NOT(ISNUMBER(B190)),NOT(ISNUMBER('入力'!$B$7))),"",IF(B190&gt;'入力'!$B$7,"締切の後","締切まで"))</f>
      </c>
      <c r="I190" s="17">
        <f>IF(OR(G190="",G190="出し直しを頼む",G190="扱いを入力で選ぶ",J190="来た"),"",COUNTIFS($G$6:$G$205,G190,$J$6:$J$205,"&lt;&gt;来た"))</f>
      </c>
      <c r="J190" s="19"/>
      <c r="K190" s="21">
        <f>IF(D190="","",IF(J190="来た","使わない（本人が出席）",IF(COUNTIF($D$6:$D$205,D190)&gt;1,"確かめる（同じ名前が2行）",IF(E190="","確かめる（紙の種類）",IF(OR(G190="出し直しを頼む",G190="扱いを入力で選ぶ"),"確かめる（代理人が空欄）",IF(AND(H190="締切の後",'入力'!$B$11&lt;&gt;"数える"),"使わない（締切の後）",E190))))))</f>
      </c>
      <c r="L190" s="19"/>
      <c r="M190" s="22"/>
    </row>
    <row r="191" ht="20" customHeight="1" spans="1:13" x14ac:dyDescent="0.25">
      <c r="A191" s="17">
        <f>IF(D191="","",ROW()-5)</f>
      </c>
      <c r="B191" s="18"/>
      <c r="C191" s="19"/>
      <c r="D191" s="20"/>
      <c r="E191" s="19"/>
      <c r="F191" s="20"/>
      <c r="G191" s="21">
        <f>IF(OR(D191="",E191&lt;&gt;"委任状"),"",IF(F191&lt;&gt;"",F191,IF('入力'!$B$10="議長に委任する","議長",IF('入力'!$B$10="出し直しを頼む","出し直しを頼む","扱いを入力で選ぶ"))))</f>
      </c>
      <c r="H191" s="17">
        <f>IF(OR(D191="",NOT(ISNUMBER(B191)),NOT(ISNUMBER('入力'!$B$7))),"",IF(B191&gt;'入力'!$B$7,"締切の後","締切まで"))</f>
      </c>
      <c r="I191" s="17">
        <f>IF(OR(G191="",G191="出し直しを頼む",G191="扱いを入力で選ぶ",J191="来た"),"",COUNTIFS($G$6:$G$205,G191,$J$6:$J$205,"&lt;&gt;来た"))</f>
      </c>
      <c r="J191" s="19"/>
      <c r="K191" s="21">
        <f>IF(D191="","",IF(J191="来た","使わない（本人が出席）",IF(COUNTIF($D$6:$D$205,D191)&gt;1,"確かめる（同じ名前が2行）",IF(E191="","確かめる（紙の種類）",IF(OR(G191="出し直しを頼む",G191="扱いを入力で選ぶ"),"確かめる（代理人が空欄）",IF(AND(H191="締切の後",'入力'!$B$11&lt;&gt;"数える"),"使わない（締切の後）",E191))))))</f>
      </c>
      <c r="L191" s="19"/>
      <c r="M191" s="22"/>
    </row>
    <row r="192" ht="20" customHeight="1" spans="1:13" x14ac:dyDescent="0.25">
      <c r="A192" s="17">
        <f>IF(D192="","",ROW()-5)</f>
      </c>
      <c r="B192" s="18"/>
      <c r="C192" s="19"/>
      <c r="D192" s="20"/>
      <c r="E192" s="19"/>
      <c r="F192" s="20"/>
      <c r="G192" s="21">
        <f>IF(OR(D192="",E192&lt;&gt;"委任状"),"",IF(F192&lt;&gt;"",F192,IF('入力'!$B$10="議長に委任する","議長",IF('入力'!$B$10="出し直しを頼む","出し直しを頼む","扱いを入力で選ぶ"))))</f>
      </c>
      <c r="H192" s="17">
        <f>IF(OR(D192="",NOT(ISNUMBER(B192)),NOT(ISNUMBER('入力'!$B$7))),"",IF(B192&gt;'入力'!$B$7,"締切の後","締切まで"))</f>
      </c>
      <c r="I192" s="17">
        <f>IF(OR(G192="",G192="出し直しを頼む",G192="扱いを入力で選ぶ",J192="来た"),"",COUNTIFS($G$6:$G$205,G192,$J$6:$J$205,"&lt;&gt;来た"))</f>
      </c>
      <c r="J192" s="19"/>
      <c r="K192" s="21">
        <f>IF(D192="","",IF(J192="来た","使わない（本人が出席）",IF(COUNTIF($D$6:$D$205,D192)&gt;1,"確かめる（同じ名前が2行）",IF(E192="","確かめる（紙の種類）",IF(OR(G192="出し直しを頼む",G192="扱いを入力で選ぶ"),"確かめる（代理人が空欄）",IF(AND(H192="締切の後",'入力'!$B$11&lt;&gt;"数える"),"使わない（締切の後）",E192))))))</f>
      </c>
      <c r="L192" s="19"/>
      <c r="M192" s="22"/>
    </row>
    <row r="193" ht="20" customHeight="1" spans="1:13" x14ac:dyDescent="0.25">
      <c r="A193" s="17">
        <f>IF(D193="","",ROW()-5)</f>
      </c>
      <c r="B193" s="18"/>
      <c r="C193" s="19"/>
      <c r="D193" s="20"/>
      <c r="E193" s="19"/>
      <c r="F193" s="20"/>
      <c r="G193" s="21">
        <f>IF(OR(D193="",E193&lt;&gt;"委任状"),"",IF(F193&lt;&gt;"",F193,IF('入力'!$B$10="議長に委任する","議長",IF('入力'!$B$10="出し直しを頼む","出し直しを頼む","扱いを入力で選ぶ"))))</f>
      </c>
      <c r="H193" s="17">
        <f>IF(OR(D193="",NOT(ISNUMBER(B193)),NOT(ISNUMBER('入力'!$B$7))),"",IF(B193&gt;'入力'!$B$7,"締切の後","締切まで"))</f>
      </c>
      <c r="I193" s="17">
        <f>IF(OR(G193="",G193="出し直しを頼む",G193="扱いを入力で選ぶ",J193="来た"),"",COUNTIFS($G$6:$G$205,G193,$J$6:$J$205,"&lt;&gt;来た"))</f>
      </c>
      <c r="J193" s="19"/>
      <c r="K193" s="21">
        <f>IF(D193="","",IF(J193="来た","使わない（本人が出席）",IF(COUNTIF($D$6:$D$205,D193)&gt;1,"確かめる（同じ名前が2行）",IF(E193="","確かめる（紙の種類）",IF(OR(G193="出し直しを頼む",G193="扱いを入力で選ぶ"),"確かめる（代理人が空欄）",IF(AND(H193="締切の後",'入力'!$B$11&lt;&gt;"数える"),"使わない（締切の後）",E193))))))</f>
      </c>
      <c r="L193" s="19"/>
      <c r="M193" s="22"/>
    </row>
    <row r="194" ht="20" customHeight="1" spans="1:13" x14ac:dyDescent="0.25">
      <c r="A194" s="17">
        <f>IF(D194="","",ROW()-5)</f>
      </c>
      <c r="B194" s="18"/>
      <c r="C194" s="19"/>
      <c r="D194" s="20"/>
      <c r="E194" s="19"/>
      <c r="F194" s="20"/>
      <c r="G194" s="21">
        <f>IF(OR(D194="",E194&lt;&gt;"委任状"),"",IF(F194&lt;&gt;"",F194,IF('入力'!$B$10="議長に委任する","議長",IF('入力'!$B$10="出し直しを頼む","出し直しを頼む","扱いを入力で選ぶ"))))</f>
      </c>
      <c r="H194" s="17">
        <f>IF(OR(D194="",NOT(ISNUMBER(B194)),NOT(ISNUMBER('入力'!$B$7))),"",IF(B194&gt;'入力'!$B$7,"締切の後","締切まで"))</f>
      </c>
      <c r="I194" s="17">
        <f>IF(OR(G194="",G194="出し直しを頼む",G194="扱いを入力で選ぶ",J194="来た"),"",COUNTIFS($G$6:$G$205,G194,$J$6:$J$205,"&lt;&gt;来た"))</f>
      </c>
      <c r="J194" s="19"/>
      <c r="K194" s="21">
        <f>IF(D194="","",IF(J194="来た","使わない（本人が出席）",IF(COUNTIF($D$6:$D$205,D194)&gt;1,"確かめる（同じ名前が2行）",IF(E194="","確かめる（紙の種類）",IF(OR(G194="出し直しを頼む",G194="扱いを入力で選ぶ"),"確かめる（代理人が空欄）",IF(AND(H194="締切の後",'入力'!$B$11&lt;&gt;"数える"),"使わない（締切の後）",E194))))))</f>
      </c>
      <c r="L194" s="19"/>
      <c r="M194" s="22"/>
    </row>
    <row r="195" ht="20" customHeight="1" spans="1:13" x14ac:dyDescent="0.25">
      <c r="A195" s="17">
        <f>IF(D195="","",ROW()-5)</f>
      </c>
      <c r="B195" s="18"/>
      <c r="C195" s="19"/>
      <c r="D195" s="20"/>
      <c r="E195" s="19"/>
      <c r="F195" s="20"/>
      <c r="G195" s="21">
        <f>IF(OR(D195="",E195&lt;&gt;"委任状"),"",IF(F195&lt;&gt;"",F195,IF('入力'!$B$10="議長に委任する","議長",IF('入力'!$B$10="出し直しを頼む","出し直しを頼む","扱いを入力で選ぶ"))))</f>
      </c>
      <c r="H195" s="17">
        <f>IF(OR(D195="",NOT(ISNUMBER(B195)),NOT(ISNUMBER('入力'!$B$7))),"",IF(B195&gt;'入力'!$B$7,"締切の後","締切まで"))</f>
      </c>
      <c r="I195" s="17">
        <f>IF(OR(G195="",G195="出し直しを頼む",G195="扱いを入力で選ぶ",J195="来た"),"",COUNTIFS($G$6:$G$205,G195,$J$6:$J$205,"&lt;&gt;来た"))</f>
      </c>
      <c r="J195" s="19"/>
      <c r="K195" s="21">
        <f>IF(D195="","",IF(J195="来た","使わない（本人が出席）",IF(COUNTIF($D$6:$D$205,D195)&gt;1,"確かめる（同じ名前が2行）",IF(E195="","確かめる（紙の種類）",IF(OR(G195="出し直しを頼む",G195="扱いを入力で選ぶ"),"確かめる（代理人が空欄）",IF(AND(H195="締切の後",'入力'!$B$11&lt;&gt;"数える"),"使わない（締切の後）",E195))))))</f>
      </c>
      <c r="L195" s="19"/>
      <c r="M195" s="22"/>
    </row>
    <row r="196" ht="20" customHeight="1" spans="1:13" x14ac:dyDescent="0.25">
      <c r="A196" s="17">
        <f>IF(D196="","",ROW()-5)</f>
      </c>
      <c r="B196" s="18"/>
      <c r="C196" s="19"/>
      <c r="D196" s="20"/>
      <c r="E196" s="19"/>
      <c r="F196" s="20"/>
      <c r="G196" s="21">
        <f>IF(OR(D196="",E196&lt;&gt;"委任状"),"",IF(F196&lt;&gt;"",F196,IF('入力'!$B$10="議長に委任する","議長",IF('入力'!$B$10="出し直しを頼む","出し直しを頼む","扱いを入力で選ぶ"))))</f>
      </c>
      <c r="H196" s="17">
        <f>IF(OR(D196="",NOT(ISNUMBER(B196)),NOT(ISNUMBER('入力'!$B$7))),"",IF(B196&gt;'入力'!$B$7,"締切の後","締切まで"))</f>
      </c>
      <c r="I196" s="17">
        <f>IF(OR(G196="",G196="出し直しを頼む",G196="扱いを入力で選ぶ",J196="来た"),"",COUNTIFS($G$6:$G$205,G196,$J$6:$J$205,"&lt;&gt;来た"))</f>
      </c>
      <c r="J196" s="19"/>
      <c r="K196" s="21">
        <f>IF(D196="","",IF(J196="来た","使わない（本人が出席）",IF(COUNTIF($D$6:$D$205,D196)&gt;1,"確かめる（同じ名前が2行）",IF(E196="","確かめる（紙の種類）",IF(OR(G196="出し直しを頼む",G196="扱いを入力で選ぶ"),"確かめる（代理人が空欄）",IF(AND(H196="締切の後",'入力'!$B$11&lt;&gt;"数える"),"使わない（締切の後）",E196))))))</f>
      </c>
      <c r="L196" s="19"/>
      <c r="M196" s="22"/>
    </row>
    <row r="197" ht="20" customHeight="1" spans="1:13" x14ac:dyDescent="0.25">
      <c r="A197" s="17">
        <f>IF(D197="","",ROW()-5)</f>
      </c>
      <c r="B197" s="18"/>
      <c r="C197" s="19"/>
      <c r="D197" s="20"/>
      <c r="E197" s="19"/>
      <c r="F197" s="20"/>
      <c r="G197" s="21">
        <f>IF(OR(D197="",E197&lt;&gt;"委任状"),"",IF(F197&lt;&gt;"",F197,IF('入力'!$B$10="議長に委任する","議長",IF('入力'!$B$10="出し直しを頼む","出し直しを頼む","扱いを入力で選ぶ"))))</f>
      </c>
      <c r="H197" s="17">
        <f>IF(OR(D197="",NOT(ISNUMBER(B197)),NOT(ISNUMBER('入力'!$B$7))),"",IF(B197&gt;'入力'!$B$7,"締切の後","締切まで"))</f>
      </c>
      <c r="I197" s="17">
        <f>IF(OR(G197="",G197="出し直しを頼む",G197="扱いを入力で選ぶ",J197="来た"),"",COUNTIFS($G$6:$G$205,G197,$J$6:$J$205,"&lt;&gt;来た"))</f>
      </c>
      <c r="J197" s="19"/>
      <c r="K197" s="21">
        <f>IF(D197="","",IF(J197="来た","使わない（本人が出席）",IF(COUNTIF($D$6:$D$205,D197)&gt;1,"確かめる（同じ名前が2行）",IF(E197="","確かめる（紙の種類）",IF(OR(G197="出し直しを頼む",G197="扱いを入力で選ぶ"),"確かめる（代理人が空欄）",IF(AND(H197="締切の後",'入力'!$B$11&lt;&gt;"数える"),"使わない（締切の後）",E197))))))</f>
      </c>
      <c r="L197" s="19"/>
      <c r="M197" s="22"/>
    </row>
    <row r="198" ht="20" customHeight="1" spans="1:13" x14ac:dyDescent="0.25">
      <c r="A198" s="17">
        <f>IF(D198="","",ROW()-5)</f>
      </c>
      <c r="B198" s="18"/>
      <c r="C198" s="19"/>
      <c r="D198" s="20"/>
      <c r="E198" s="19"/>
      <c r="F198" s="20"/>
      <c r="G198" s="21">
        <f>IF(OR(D198="",E198&lt;&gt;"委任状"),"",IF(F198&lt;&gt;"",F198,IF('入力'!$B$10="議長に委任する","議長",IF('入力'!$B$10="出し直しを頼む","出し直しを頼む","扱いを入力で選ぶ"))))</f>
      </c>
      <c r="H198" s="17">
        <f>IF(OR(D198="",NOT(ISNUMBER(B198)),NOT(ISNUMBER('入力'!$B$7))),"",IF(B198&gt;'入力'!$B$7,"締切の後","締切まで"))</f>
      </c>
      <c r="I198" s="17">
        <f>IF(OR(G198="",G198="出し直しを頼む",G198="扱いを入力で選ぶ",J198="来た"),"",COUNTIFS($G$6:$G$205,G198,$J$6:$J$205,"&lt;&gt;来た"))</f>
      </c>
      <c r="J198" s="19"/>
      <c r="K198" s="21">
        <f>IF(D198="","",IF(J198="来た","使わない（本人が出席）",IF(COUNTIF($D$6:$D$205,D198)&gt;1,"確かめる（同じ名前が2行）",IF(E198="","確かめる（紙の種類）",IF(OR(G198="出し直しを頼む",G198="扱いを入力で選ぶ"),"確かめる（代理人が空欄）",IF(AND(H198="締切の後",'入力'!$B$11&lt;&gt;"数える"),"使わない（締切の後）",E198))))))</f>
      </c>
      <c r="L198" s="19"/>
      <c r="M198" s="22"/>
    </row>
    <row r="199" ht="20" customHeight="1" spans="1:13" x14ac:dyDescent="0.25">
      <c r="A199" s="17">
        <f>IF(D199="","",ROW()-5)</f>
      </c>
      <c r="B199" s="18"/>
      <c r="C199" s="19"/>
      <c r="D199" s="20"/>
      <c r="E199" s="19"/>
      <c r="F199" s="20"/>
      <c r="G199" s="21">
        <f>IF(OR(D199="",E199&lt;&gt;"委任状"),"",IF(F199&lt;&gt;"",F199,IF('入力'!$B$10="議長に委任する","議長",IF('入力'!$B$10="出し直しを頼む","出し直しを頼む","扱いを入力で選ぶ"))))</f>
      </c>
      <c r="H199" s="17">
        <f>IF(OR(D199="",NOT(ISNUMBER(B199)),NOT(ISNUMBER('入力'!$B$7))),"",IF(B199&gt;'入力'!$B$7,"締切の後","締切まで"))</f>
      </c>
      <c r="I199" s="17">
        <f>IF(OR(G199="",G199="出し直しを頼む",G199="扱いを入力で選ぶ",J199="来た"),"",COUNTIFS($G$6:$G$205,G199,$J$6:$J$205,"&lt;&gt;来た"))</f>
      </c>
      <c r="J199" s="19"/>
      <c r="K199" s="21">
        <f>IF(D199="","",IF(J199="来た","使わない（本人が出席）",IF(COUNTIF($D$6:$D$205,D199)&gt;1,"確かめる（同じ名前が2行）",IF(E199="","確かめる（紙の種類）",IF(OR(G199="出し直しを頼む",G199="扱いを入力で選ぶ"),"確かめる（代理人が空欄）",IF(AND(H199="締切の後",'入力'!$B$11&lt;&gt;"数える"),"使わない（締切の後）",E199))))))</f>
      </c>
      <c r="L199" s="19"/>
      <c r="M199" s="22"/>
    </row>
    <row r="200" ht="20" customHeight="1" spans="1:13" x14ac:dyDescent="0.25">
      <c r="A200" s="17">
        <f>IF(D200="","",ROW()-5)</f>
      </c>
      <c r="B200" s="18"/>
      <c r="C200" s="19"/>
      <c r="D200" s="20"/>
      <c r="E200" s="19"/>
      <c r="F200" s="20"/>
      <c r="G200" s="21">
        <f>IF(OR(D200="",E200&lt;&gt;"委任状"),"",IF(F200&lt;&gt;"",F200,IF('入力'!$B$10="議長に委任する","議長",IF('入力'!$B$10="出し直しを頼む","出し直しを頼む","扱いを入力で選ぶ"))))</f>
      </c>
      <c r="H200" s="17">
        <f>IF(OR(D200="",NOT(ISNUMBER(B200)),NOT(ISNUMBER('入力'!$B$7))),"",IF(B200&gt;'入力'!$B$7,"締切の後","締切まで"))</f>
      </c>
      <c r="I200" s="17">
        <f>IF(OR(G200="",G200="出し直しを頼む",G200="扱いを入力で選ぶ",J200="来た"),"",COUNTIFS($G$6:$G$205,G200,$J$6:$J$205,"&lt;&gt;来た"))</f>
      </c>
      <c r="J200" s="19"/>
      <c r="K200" s="21">
        <f>IF(D200="","",IF(J200="来た","使わない（本人が出席）",IF(COUNTIF($D$6:$D$205,D200)&gt;1,"確かめる（同じ名前が2行）",IF(E200="","確かめる（紙の種類）",IF(OR(G200="出し直しを頼む",G200="扱いを入力で選ぶ"),"確かめる（代理人が空欄）",IF(AND(H200="締切の後",'入力'!$B$11&lt;&gt;"数える"),"使わない（締切の後）",E200))))))</f>
      </c>
      <c r="L200" s="19"/>
      <c r="M200" s="22"/>
    </row>
    <row r="201" ht="20" customHeight="1" spans="1:13" x14ac:dyDescent="0.25">
      <c r="A201" s="17">
        <f>IF(D201="","",ROW()-5)</f>
      </c>
      <c r="B201" s="18"/>
      <c r="C201" s="19"/>
      <c r="D201" s="20"/>
      <c r="E201" s="19"/>
      <c r="F201" s="20"/>
      <c r="G201" s="21">
        <f>IF(OR(D201="",E201&lt;&gt;"委任状"),"",IF(F201&lt;&gt;"",F201,IF('入力'!$B$10="議長に委任する","議長",IF('入力'!$B$10="出し直しを頼む","出し直しを頼む","扱いを入力で選ぶ"))))</f>
      </c>
      <c r="H201" s="17">
        <f>IF(OR(D201="",NOT(ISNUMBER(B201)),NOT(ISNUMBER('入力'!$B$7))),"",IF(B201&gt;'入力'!$B$7,"締切の後","締切まで"))</f>
      </c>
      <c r="I201" s="17">
        <f>IF(OR(G201="",G201="出し直しを頼む",G201="扱いを入力で選ぶ",J201="来た"),"",COUNTIFS($G$6:$G$205,G201,$J$6:$J$205,"&lt;&gt;来た"))</f>
      </c>
      <c r="J201" s="19"/>
      <c r="K201" s="21">
        <f>IF(D201="","",IF(J201="来た","使わない（本人が出席）",IF(COUNTIF($D$6:$D$205,D201)&gt;1,"確かめる（同じ名前が2行）",IF(E201="","確かめる（紙の種類）",IF(OR(G201="出し直しを頼む",G201="扱いを入力で選ぶ"),"確かめる（代理人が空欄）",IF(AND(H201="締切の後",'入力'!$B$11&lt;&gt;"数える"),"使わない（締切の後）",E201))))))</f>
      </c>
      <c r="L201" s="19"/>
      <c r="M201" s="22"/>
    </row>
    <row r="202" ht="20" customHeight="1" spans="1:13" x14ac:dyDescent="0.25">
      <c r="A202" s="17">
        <f>IF(D202="","",ROW()-5)</f>
      </c>
      <c r="B202" s="18"/>
      <c r="C202" s="19"/>
      <c r="D202" s="20"/>
      <c r="E202" s="19"/>
      <c r="F202" s="20"/>
      <c r="G202" s="21">
        <f>IF(OR(D202="",E202&lt;&gt;"委任状"),"",IF(F202&lt;&gt;"",F202,IF('入力'!$B$10="議長に委任する","議長",IF('入力'!$B$10="出し直しを頼む","出し直しを頼む","扱いを入力で選ぶ"))))</f>
      </c>
      <c r="H202" s="17">
        <f>IF(OR(D202="",NOT(ISNUMBER(B202)),NOT(ISNUMBER('入力'!$B$7))),"",IF(B202&gt;'入力'!$B$7,"締切の後","締切まで"))</f>
      </c>
      <c r="I202" s="17">
        <f>IF(OR(G202="",G202="出し直しを頼む",G202="扱いを入力で選ぶ",J202="来た"),"",COUNTIFS($G$6:$G$205,G202,$J$6:$J$205,"&lt;&gt;来た"))</f>
      </c>
      <c r="J202" s="19"/>
      <c r="K202" s="21">
        <f>IF(D202="","",IF(J202="来た","使わない（本人が出席）",IF(COUNTIF($D$6:$D$205,D202)&gt;1,"確かめる（同じ名前が2行）",IF(E202="","確かめる（紙の種類）",IF(OR(G202="出し直しを頼む",G202="扱いを入力で選ぶ"),"確かめる（代理人が空欄）",IF(AND(H202="締切の後",'入力'!$B$11&lt;&gt;"数える"),"使わない（締切の後）",E202))))))</f>
      </c>
      <c r="L202" s="19"/>
      <c r="M202" s="22"/>
    </row>
    <row r="203" ht="20" customHeight="1" spans="1:13" x14ac:dyDescent="0.25">
      <c r="A203" s="17">
        <f>IF(D203="","",ROW()-5)</f>
      </c>
      <c r="B203" s="18"/>
      <c r="C203" s="19"/>
      <c r="D203" s="20"/>
      <c r="E203" s="19"/>
      <c r="F203" s="20"/>
      <c r="G203" s="21">
        <f>IF(OR(D203="",E203&lt;&gt;"委任状"),"",IF(F203&lt;&gt;"",F203,IF('入力'!$B$10="議長に委任する","議長",IF('入力'!$B$10="出し直しを頼む","出し直しを頼む","扱いを入力で選ぶ"))))</f>
      </c>
      <c r="H203" s="17">
        <f>IF(OR(D203="",NOT(ISNUMBER(B203)),NOT(ISNUMBER('入力'!$B$7))),"",IF(B203&gt;'入力'!$B$7,"締切の後","締切まで"))</f>
      </c>
      <c r="I203" s="17">
        <f>IF(OR(G203="",G203="出し直しを頼む",G203="扱いを入力で選ぶ",J203="来た"),"",COUNTIFS($G$6:$G$205,G203,$J$6:$J$205,"&lt;&gt;来た"))</f>
      </c>
      <c r="J203" s="19"/>
      <c r="K203" s="21">
        <f>IF(D203="","",IF(J203="来た","使わない（本人が出席）",IF(COUNTIF($D$6:$D$205,D203)&gt;1,"確かめる（同じ名前が2行）",IF(E203="","確かめる（紙の種類）",IF(OR(G203="出し直しを頼む",G203="扱いを入力で選ぶ"),"確かめる（代理人が空欄）",IF(AND(H203="締切の後",'入力'!$B$11&lt;&gt;"数える"),"使わない（締切の後）",E203))))))</f>
      </c>
      <c r="L203" s="19"/>
      <c r="M203" s="22"/>
    </row>
    <row r="204" ht="20" customHeight="1" spans="1:13" x14ac:dyDescent="0.25">
      <c r="A204" s="17">
        <f>IF(D204="","",ROW()-5)</f>
      </c>
      <c r="B204" s="18"/>
      <c r="C204" s="19"/>
      <c r="D204" s="20"/>
      <c r="E204" s="19"/>
      <c r="F204" s="20"/>
      <c r="G204" s="21">
        <f>IF(OR(D204="",E204&lt;&gt;"委任状"),"",IF(F204&lt;&gt;"",F204,IF('入力'!$B$10="議長に委任する","議長",IF('入力'!$B$10="出し直しを頼む","出し直しを頼む","扱いを入力で選ぶ"))))</f>
      </c>
      <c r="H204" s="17">
        <f>IF(OR(D204="",NOT(ISNUMBER(B204)),NOT(ISNUMBER('入力'!$B$7))),"",IF(B204&gt;'入力'!$B$7,"締切の後","締切まで"))</f>
      </c>
      <c r="I204" s="17">
        <f>IF(OR(G204="",G204="出し直しを頼む",G204="扱いを入力で選ぶ",J204="来た"),"",COUNTIFS($G$6:$G$205,G204,$J$6:$J$205,"&lt;&gt;来た"))</f>
      </c>
      <c r="J204" s="19"/>
      <c r="K204" s="21">
        <f>IF(D204="","",IF(J204="来た","使わない（本人が出席）",IF(COUNTIF($D$6:$D$205,D204)&gt;1,"確かめる（同じ名前が2行）",IF(E204="","確かめる（紙の種類）",IF(OR(G204="出し直しを頼む",G204="扱いを入力で選ぶ"),"確かめる（代理人が空欄）",IF(AND(H204="締切の後",'入力'!$B$11&lt;&gt;"数える"),"使わない（締切の後）",E204))))))</f>
      </c>
      <c r="L204" s="19"/>
      <c r="M204" s="22"/>
    </row>
    <row r="205" ht="20" customHeight="1" spans="1:13" x14ac:dyDescent="0.25">
      <c r="A205" s="17">
        <f>IF(D205="","",ROW()-5)</f>
      </c>
      <c r="B205" s="18"/>
      <c r="C205" s="19"/>
      <c r="D205" s="20"/>
      <c r="E205" s="19"/>
      <c r="F205" s="20"/>
      <c r="G205" s="21">
        <f>IF(OR(D205="",E205&lt;&gt;"委任状"),"",IF(F205&lt;&gt;"",F205,IF('入力'!$B$10="議長に委任する","議長",IF('入力'!$B$10="出し直しを頼む","出し直しを頼む","扱いを入力で選ぶ"))))</f>
      </c>
      <c r="H205" s="17">
        <f>IF(OR(D205="",NOT(ISNUMBER(B205)),NOT(ISNUMBER('入力'!$B$7))),"",IF(B205&gt;'入力'!$B$7,"締切の後","締切まで"))</f>
      </c>
      <c r="I205" s="17">
        <f>IF(OR(G205="",G205="出し直しを頼む",G205="扱いを入力で選ぶ",J205="来た"),"",COUNTIFS($G$6:$G$205,G205,$J$6:$J$205,"&lt;&gt;来た"))</f>
      </c>
      <c r="J205" s="19"/>
      <c r="K205" s="21">
        <f>IF(D205="","",IF(J205="来た","使わない（本人が出席）",IF(COUNTIF($D$6:$D$205,D205)&gt;1,"確かめる（同じ名前が2行）",IF(E205="","確かめる（紙の種類）",IF(OR(G205="出し直しを頼む",G205="扱いを入力で選ぶ"),"確かめる（代理人が空欄）",IF(AND(H205="締切の後",'入力'!$B$11&lt;&gt;"数える"),"使わない（締切の後）",E205))))))</f>
      </c>
      <c r="L205" s="19"/>
      <c r="M205" s="22"/>
    </row>
    <row r="207" ht="20" customHeight="1" spans="1:13" x14ac:dyDescent="0.25">
      <c r="A207" s="5" t="s">
        <v>99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ht="20" customHeight="1" spans="1:13" x14ac:dyDescent="0.25">
      <c r="A208" s="5" t="s">
        <v>100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</sheetData>
  <sheetProtection sheet="1" formatColumns="0"/>
  <mergeCells count="3">
    <mergeCell ref="A3:M3"/>
    <mergeCell ref="A207:M207"/>
    <mergeCell ref="A208:M208"/>
  </mergeCells>
  <conditionalFormatting sqref="K6:K205">
    <cfRule type="expression" dxfId="0" priority="1">
      <formula>COUNTIF($K6,"確かめる*")&gt;0</formula>
    </cfRule>
  </conditionalFormatting>
  <dataValidations count="6">
    <dataValidation type="date" allowBlank="1" showErrorMessage="1" errorTitle="日付" error="日付を入れてください（例 2027/4/25）" sqref="B10:B205">
      <formula1>36526</formula1>
      <formula2>73415</formula2>
    </dataValidation>
    <dataValidation type="date" allowBlank="1" showErrorMessage="1" errorTitle="日付" error="日付を入れてください（例 2027/4/25）" sqref="B6:B205">
      <formula1>36526</formula1>
      <formula2>73415</formula2>
    </dataValidation>
    <dataValidation type="list" allowBlank="1" showErrorMessage="1" errorTitle="紙の種類" error="「委任状」「書面表決書」から選んでください" sqref="E10:E205">
      <formula1>"委任状,書面表決書"</formula1>
    </dataValidation>
    <dataValidation type="list" allowBlank="1" showErrorMessage="1" errorTitle="紙の種類" error="「委任状」「書面表決書」から選んでください" sqref="E6:E205">
      <formula1>"委任状,書面表決書"</formula1>
    </dataValidation>
    <dataValidation type="list" allowBlank="1" showErrorMessage="1" errorTitle="当日の出席" error="「来た」から選んでください" sqref="J10:J205">
      <formula1>"来た"</formula1>
    </dataValidation>
    <dataValidation type="list" allowBlank="1" showErrorMessage="1" errorTitle="当日の出席" error="「来た」から選んでください" sqref="J6:J205">
      <formula1>"来た"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入力</vt:lpstr>
      <vt:lpstr>様式（印刷用）</vt:lpstr>
      <vt:lpstr>受付簿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2026-10-15T11:31:36Z</dcterms:created>
  <dcterms:modified xsi:type="dcterms:W3CDTF">2026-10-15T11:31:36Z</dcterms:modified>
</cp:coreProperties>
</file>