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1年の仕事" state="visible" r:id="rId5"/>
    <sheet sheetId="3" name="月ごとの時間" state="visible" r:id="rId6"/>
  </sheets>
  <definedNames>
    <definedName name="_xlnm.Print_Area" localSheetId="0">'使い方'!$A$1:$C$12</definedName>
    <definedName name="_xlnm.Print_Area" localSheetId="1">'1年の仕事'!$A$1:$K$37</definedName>
    <definedName name="_xlnm.Print_Titles" localSheetId="1">'1年の仕事'!$5:$5</definedName>
    <definedName name="_xlnm.Print_Area" localSheetId="2">'月ごとの時間'!$A$1:$I$17</definedName>
  </definedNames>
  <calcPr calcId="171027" fullCalcOnLoad="1"/>
</workbook>
</file>

<file path=xl/sharedStrings.xml><?xml version="1.0" encoding="utf-8"?>
<sst xmlns="http://schemas.openxmlformats.org/spreadsheetml/2006/main" count="131" uniqueCount="88">
  <si>
    <t>会計の1年カレンダーの使い方</t>
  </si>
  <si>
    <t>手順</t>
  </si>
  <si>
    <t>何をする</t>
  </si>
  <si>
    <t>どこに入れる</t>
  </si>
  <si>
    <t>年度の始まる年を入れる（2026年4月〜2027年3月なら 2026）</t>
  </si>
  <si>
    <t>1年の仕事 B2</t>
  </si>
  <si>
    <t>自分の会に無い仕事の行は、仕事の欄を消す。足りない仕事は空いた行に書く</t>
  </si>
  <si>
    <t>1年の仕事 E 列</t>
  </si>
  <si>
    <t>月と、今年度か翌年度かを選ぶ。毎月の仕事は月を空ける</t>
  </si>
  <si>
    <t>1年の仕事 B・C・G 列</t>
  </si>
  <si>
    <t>目安の分を自分の会に合わせて直す</t>
  </si>
  <si>
    <t>1年の仕事 F 列</t>
  </si>
  <si>
    <t>済んだら日付を書く。状況が「済」に変わる</t>
  </si>
  <si>
    <t>1年の仕事 J 列</t>
  </si>
  <si>
    <t>月ごとの分と「未」の数を見て、忙しい月の前に予定を空けておく</t>
  </si>
  <si>
    <t>月ごとの時間</t>
  </si>
  <si>
    <t>分の目安は、30世帯・会費5,000円の会を例にした私たちの見積もりです。手引きに時間の決まりはありません。</t>
  </si>
  <si>
    <t>年度が4月に始まる会のためのファイルです。</t>
  </si>
  <si>
    <t>会計の1年の仕事</t>
  </si>
  <si>
    <t>年度の始まる年</t>
  </si>
  <si>
    <t>← 2026年4月〜2027年3月なら 2026 と入れる</t>
  </si>
  <si>
    <t>順</t>
  </si>
  <si>
    <t>月</t>
  </si>
  <si>
    <t>年度</t>
  </si>
  <si>
    <t>年月</t>
  </si>
  <si>
    <t>仕事</t>
  </si>
  <si>
    <t>目安の分</t>
  </si>
  <si>
    <t>くり返し</t>
  </si>
  <si>
    <t>関連記事</t>
  </si>
  <si>
    <t>根拠</t>
  </si>
  <si>
    <t>済んだ日</t>
  </si>
  <si>
    <t>状況</t>
  </si>
  <si>
    <t>今年度</t>
  </si>
  <si>
    <t>前任者から受け取り、残高を合わせる</t>
  </si>
  <si>
    <t>1回</t>
  </si>
  <si>
    <t>/articles/jichikai-kaikei-hikitsugi-checklist</t>
  </si>
  <si>
    <t>東松島市 p.5〜6</t>
  </si>
  <si>
    <t>口座の名義を変える（銀行の窓口）</t>
  </si>
  <si>
    <t>東松島市 p.6、一宮市 p.6</t>
  </si>
  <si>
    <t>科目・予算額・4月1日の残高を帳簿に写す</t>
  </si>
  <si>
    <t>/articles/jichikai-kamoku-kimekata</t>
  </si>
  <si>
    <t>私たちの提案</t>
  </si>
  <si>
    <t>会費を受け取り、集金簿と合わせて口座へ</t>
  </si>
  <si>
    <t>/articles/jichikaihi-shukin-hoho</t>
  </si>
  <si>
    <t>一宮市 p.3・p.6</t>
  </si>
  <si>
    <t>未納の世帯を会長に伝える</t>
  </si>
  <si>
    <t>/articles/jichikaihi-mino-taio</t>
  </si>
  <si>
    <t>市の補助金の申請書を会長と確かめる</t>
  </si>
  <si>
    <t>/articles/jichikai-kaicho-hikitsugi</t>
  </si>
  <si>
    <t>一宮市 p.6</t>
  </si>
  <si>
    <t>夏祭りの立て替えを精算し、領収書をそろえる</t>
  </si>
  <si>
    <t>/articles/jichikai-zandaka-awanai</t>
  </si>
  <si>
    <t>総務省 資料6 p.3</t>
  </si>
  <si>
    <t>半年の進み具合を役員会に出す</t>
  </si>
  <si>
    <t>/articles/jichikai-kaikei-excel-template</t>
  </si>
  <si>
    <t>募金を預かり、送る</t>
  </si>
  <si>
    <t>予算案の下書きを作る</t>
  </si>
  <si>
    <t>/articles/jichikai-yosan-an-tsukurikata</t>
  </si>
  <si>
    <t>東松島市 p.5</t>
  </si>
  <si>
    <t>3月31日に帳簿を締める</t>
  </si>
  <si>
    <t>/articles/jichikai-shushi-hokokusho-kakikata</t>
  </si>
  <si>
    <t>一宮市 p.5</t>
  </si>
  <si>
    <t>翌年度</t>
  </si>
  <si>
    <t>収支報告書を作る</t>
  </si>
  <si>
    <t>監事の監査を受ける</t>
  </si>
  <si>
    <t>/articles/jichikai-kaikei-kansa-junbi</t>
  </si>
  <si>
    <t>東松島市 p.5、一宮市 p.5</t>
  </si>
  <si>
    <t>総会で決算を報告する</t>
  </si>
  <si>
    <t>次の会計に引き継ぐ</t>
  </si>
  <si>
    <t>出し入れを書き、領収書に番号をつける</t>
  </si>
  <si>
    <t>毎月</t>
  </si>
  <si>
    <t>/articles/jichikai-suitocho-kakikata</t>
  </si>
  <si>
    <t>東松島市 p.4</t>
  </si>
  <si>
    <t>月末に帳簿と現金・通帳を合わせる</t>
  </si>
  <si>
    <t>一宮市 p.4・p.5</t>
  </si>
  <si>
    <t>毎月の仕事は、今年度の4月から3月までの12回として数えます。</t>
  </si>
  <si>
    <t>1回の仕事の分</t>
  </si>
  <si>
    <t>毎月の仕事の分</t>
  </si>
  <si>
    <t>その月の分</t>
  </si>
  <si>
    <t>時間の目安</t>
  </si>
  <si>
    <t>未の数</t>
  </si>
  <si>
    <t>項目</t>
  </si>
  <si>
    <t>結果</t>
  </si>
  <si>
    <t>1年の分</t>
  </si>
  <si>
    <t>1年の時間の目安</t>
  </si>
  <si>
    <t>いちばん多い月</t>
  </si>
  <si>
    <t>いちばん少ない月の分</t>
  </si>
  <si>
    <t>未の数（1年）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</si>
</sst>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&quot;年&quot;m&quot;月&quot;"/>
    <numFmt numFmtId="165" formatCode="yyyy/m/d"/>
  </numFmts>
  <fonts count="6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b/>
      <color rgb="FF0D2B6B"/>
    </font>
    <font>
      <color rgb="FF6B7280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 applyProtection="1">
      <alignment horizontal="center" vertical="center"/>
      <protection locked="0"/>
    </xf>
    <xf numFmtId="164" fontId="0" fillId="0" borderId="2" xfId="0" applyNumberFormat="1" applyBorder="1" applyAlignment="1">
      <alignment horizontal="center"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0" fontId="5" fillId="2" borderId="3" xfId="0" applyFont="1" applyFill="1" applyBorder="1" applyAlignment="1" applyProtection="1">
      <alignment vertical="center" wrapText="1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</cellXfs>
  <cellStyles count="1">
    <cellStyle name="Normal" xfId="0" builtinId="0"/>
  </cellStyles>
  <dxfs count="2">
    <dxf>
      <font>
        <b/>
        <color rgb="FF0D47A1"/>
      </font>
    </dxf>
    <dxf>
      <font>
        <color rgb="FF6B728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FormatPr defaultRowHeight="15" outlineLevelRow="0" outlineLevelCol="0" x14ac:dyDescent="55"/>
  <cols>
    <col min="1" max="1" width="7" customWidth="1"/>
    <col min="2" max="2" width="58" customWidth="1"/>
    <col min="3" max="3" width="24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6" customHeight="1" spans="1:3" x14ac:dyDescent="0.25">
      <c r="A4" s="3">
        <v>1</v>
      </c>
      <c r="B4" s="4" t="s">
        <v>4</v>
      </c>
      <c r="C4" s="4" t="s">
        <v>5</v>
      </c>
    </row>
    <row r="5" ht="36" customHeight="1" spans="1:3" x14ac:dyDescent="0.25">
      <c r="A5" s="3">
        <v>2</v>
      </c>
      <c r="B5" s="4" t="s">
        <v>6</v>
      </c>
      <c r="C5" s="4" t="s">
        <v>7</v>
      </c>
    </row>
    <row r="6" ht="36" customHeight="1" spans="1:3" x14ac:dyDescent="0.25">
      <c r="A6" s="3">
        <v>3</v>
      </c>
      <c r="B6" s="4" t="s">
        <v>8</v>
      </c>
      <c r="C6" s="4" t="s">
        <v>9</v>
      </c>
    </row>
    <row r="7" ht="36" customHeight="1" spans="1:3" x14ac:dyDescent="0.25">
      <c r="A7" s="3">
        <v>4</v>
      </c>
      <c r="B7" s="4" t="s">
        <v>10</v>
      </c>
      <c r="C7" s="4" t="s">
        <v>11</v>
      </c>
    </row>
    <row r="8" ht="36" customHeight="1" spans="1:3" x14ac:dyDescent="0.25">
      <c r="A8" s="3">
        <v>5</v>
      </c>
      <c r="B8" s="4" t="s">
        <v>12</v>
      </c>
      <c r="C8" s="4" t="s">
        <v>13</v>
      </c>
    </row>
    <row r="9" ht="36" customHeight="1" spans="1:3" x14ac:dyDescent="0.25">
      <c r="A9" s="3">
        <v>6</v>
      </c>
      <c r="B9" s="4" t="s">
        <v>14</v>
      </c>
      <c r="C9" s="4" t="s">
        <v>15</v>
      </c>
    </row>
    <row r="11" ht="36" customHeight="1" spans="1:3" x14ac:dyDescent="0.25">
      <c r="A11" s="5" t="s">
        <v>16</v>
      </c>
      <c r="B11" s="5"/>
      <c r="C11" s="5"/>
    </row>
    <row r="12" ht="24" customHeight="1" spans="1:3" x14ac:dyDescent="0.25">
      <c r="A12" s="6" t="s">
        <v>17</v>
      </c>
      <c r="B12" s="6"/>
      <c r="C12" s="6"/>
    </row>
  </sheetData>
  <sheetProtection sheet="1" formatColumns="0" formatRows="0"/>
  <mergeCells count="2">
    <mergeCell ref="A11:C11"/>
    <mergeCell ref="A12:C12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2" max="2" width="7" customWidth="1"/>
    <col min="4" max="4" width="11" customWidth="1"/>
    <col min="5" max="5" width="44" customWidth="1"/>
    <col min="8" max="8" width="40" customWidth="1"/>
    <col min="9" max="9" width="22" customWidth="1"/>
    <col min="10" max="10" width="11" customWidth="1"/>
    <col min="11" max="11" width="7" customWidth="1"/>
  </cols>
  <sheetData>
    <row r="1" ht="28" customHeight="1" spans="1:11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customHeight="1" spans="1:5" x14ac:dyDescent="0.25">
      <c r="A2" s="7" t="s">
        <v>19</v>
      </c>
      <c r="B2" s="8"/>
      <c r="C2" s="9" t="s">
        <v>20</v>
      </c>
      <c r="D2" s="9"/>
      <c r="E2" s="9"/>
    </row>
    <row r="5" ht="30" customHeight="1" spans="1:11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30</v>
      </c>
      <c r="K5" s="2" t="s">
        <v>31</v>
      </c>
    </row>
    <row r="6" ht="30" customHeight="1" spans="1:11" x14ac:dyDescent="0.25">
      <c r="A6" s="10">
        <f>IF(E6="","",ROW()-5)</f>
      </c>
      <c r="B6" s="11">
        <v>4</v>
      </c>
      <c r="C6" s="11" t="s">
        <v>32</v>
      </c>
      <c r="D6" s="12">
        <f>IF(OR(B6="",$B$2="",G6="毎月"),"",DATE($B$2+IF(B6&lt;4,1,0)+IF(C6="翌年度",1,0),B6,1))</f>
      </c>
      <c r="E6" s="13" t="s">
        <v>33</v>
      </c>
      <c r="F6" s="11">
        <v>120</v>
      </c>
      <c r="G6" s="11" t="s">
        <v>34</v>
      </c>
      <c r="H6" s="14" t="s">
        <v>35</v>
      </c>
      <c r="I6" s="14" t="s">
        <v>36</v>
      </c>
      <c r="J6" s="15"/>
      <c r="K6" s="10">
        <f>IF(E6="","",IF(G6="毎月","毎月",IF(J6&lt;&gt;"","済","未")))</f>
      </c>
    </row>
    <row r="7" ht="30" customHeight="1" spans="1:11" x14ac:dyDescent="0.25">
      <c r="A7" s="10">
        <f>IF(E7="","",ROW()-5)</f>
      </c>
      <c r="B7" s="11">
        <v>4</v>
      </c>
      <c r="C7" s="11" t="s">
        <v>32</v>
      </c>
      <c r="D7" s="12">
        <f>IF(OR(B7="",$B$2="",G7="毎月"),"",DATE($B$2+IF(B7&lt;4,1,0)+IF(C7="翌年度",1,0),B7,1))</f>
      </c>
      <c r="E7" s="13" t="s">
        <v>37</v>
      </c>
      <c r="F7" s="11">
        <v>90</v>
      </c>
      <c r="G7" s="11" t="s">
        <v>34</v>
      </c>
      <c r="H7" s="14" t="s">
        <v>35</v>
      </c>
      <c r="I7" s="14" t="s">
        <v>38</v>
      </c>
      <c r="J7" s="15"/>
      <c r="K7" s="10">
        <f>IF(E7="","",IF(G7="毎月","毎月",IF(J7&lt;&gt;"","済","未")))</f>
      </c>
    </row>
    <row r="8" ht="30" customHeight="1" spans="1:11" x14ac:dyDescent="0.25">
      <c r="A8" s="10">
        <f>IF(E8="","",ROW()-5)</f>
      </c>
      <c r="B8" s="11">
        <v>4</v>
      </c>
      <c r="C8" s="11" t="s">
        <v>32</v>
      </c>
      <c r="D8" s="12">
        <f>IF(OR(B8="",$B$2="",G8="毎月"),"",DATE($B$2+IF(B8&lt;4,1,0)+IF(C8="翌年度",1,0),B8,1))</f>
      </c>
      <c r="E8" s="13" t="s">
        <v>39</v>
      </c>
      <c r="F8" s="11">
        <v>60</v>
      </c>
      <c r="G8" s="11" t="s">
        <v>34</v>
      </c>
      <c r="H8" s="14" t="s">
        <v>40</v>
      </c>
      <c r="I8" s="14" t="s">
        <v>41</v>
      </c>
      <c r="J8" s="15"/>
      <c r="K8" s="10">
        <f>IF(E8="","",IF(G8="毎月","毎月",IF(J8&lt;&gt;"","済","未")))</f>
      </c>
    </row>
    <row r="9" ht="30" customHeight="1" spans="1:11" x14ac:dyDescent="0.25">
      <c r="A9" s="10">
        <f>IF(E9="","",ROW()-5)</f>
      </c>
      <c r="B9" s="11">
        <v>5</v>
      </c>
      <c r="C9" s="11" t="s">
        <v>32</v>
      </c>
      <c r="D9" s="12">
        <f>IF(OR(B9="",$B$2="",G9="毎月"),"",DATE($B$2+IF(B9&lt;4,1,0)+IF(C9="翌年度",1,0),B9,1))</f>
      </c>
      <c r="E9" s="13" t="s">
        <v>42</v>
      </c>
      <c r="F9" s="11">
        <v>120</v>
      </c>
      <c r="G9" s="11" t="s">
        <v>34</v>
      </c>
      <c r="H9" s="14" t="s">
        <v>43</v>
      </c>
      <c r="I9" s="14" t="s">
        <v>44</v>
      </c>
      <c r="J9" s="15"/>
      <c r="K9" s="10">
        <f>IF(E9="","",IF(G9="毎月","毎月",IF(J9&lt;&gt;"","済","未")))</f>
      </c>
    </row>
    <row r="10" ht="30" customHeight="1" spans="1:11" x14ac:dyDescent="0.25">
      <c r="A10" s="10">
        <f>IF(E10="","",ROW()-5)</f>
      </c>
      <c r="B10" s="11">
        <v>5</v>
      </c>
      <c r="C10" s="11" t="s">
        <v>32</v>
      </c>
      <c r="D10" s="12">
        <f>IF(OR(B10="",$B$2="",G10="毎月"),"",DATE($B$2+IF(B10&lt;4,1,0)+IF(C10="翌年度",1,0),B10,1))</f>
      </c>
      <c r="E10" s="13" t="s">
        <v>45</v>
      </c>
      <c r="F10" s="11">
        <v>15</v>
      </c>
      <c r="G10" s="11" t="s">
        <v>34</v>
      </c>
      <c r="H10" s="14" t="s">
        <v>46</v>
      </c>
      <c r="I10" s="14" t="s">
        <v>41</v>
      </c>
      <c r="J10" s="15"/>
      <c r="K10" s="10">
        <f>IF(E10="","",IF(G10="毎月","毎月",IF(J10&lt;&gt;"","済","未")))</f>
      </c>
    </row>
    <row r="11" ht="30" customHeight="1" spans="1:11" x14ac:dyDescent="0.25">
      <c r="A11" s="10">
        <f>IF(E11="","",ROW()-5)</f>
      </c>
      <c r="B11" s="11">
        <v>5</v>
      </c>
      <c r="C11" s="11" t="s">
        <v>32</v>
      </c>
      <c r="D11" s="12">
        <f>IF(OR(B11="",$B$2="",G11="毎月"),"",DATE($B$2+IF(B11&lt;4,1,0)+IF(C11="翌年度",1,0),B11,1))</f>
      </c>
      <c r="E11" s="13" t="s">
        <v>47</v>
      </c>
      <c r="F11" s="11">
        <v>60</v>
      </c>
      <c r="G11" s="11" t="s">
        <v>34</v>
      </c>
      <c r="H11" s="14" t="s">
        <v>48</v>
      </c>
      <c r="I11" s="14" t="s">
        <v>49</v>
      </c>
      <c r="J11" s="15"/>
      <c r="K11" s="10">
        <f>IF(E11="","",IF(G11="毎月","毎月",IF(J11&lt;&gt;"","済","未")))</f>
      </c>
    </row>
    <row r="12" ht="30" customHeight="1" spans="1:11" x14ac:dyDescent="0.25">
      <c r="A12" s="10">
        <f>IF(E12="","",ROW()-5)</f>
      </c>
      <c r="B12" s="11">
        <v>8</v>
      </c>
      <c r="C12" s="11" t="s">
        <v>32</v>
      </c>
      <c r="D12" s="12">
        <f>IF(OR(B12="",$B$2="",G12="毎月"),"",DATE($B$2+IF(B12&lt;4,1,0)+IF(C12="翌年度",1,0),B12,1))</f>
      </c>
      <c r="E12" s="13" t="s">
        <v>50</v>
      </c>
      <c r="F12" s="11">
        <v>120</v>
      </c>
      <c r="G12" s="11" t="s">
        <v>34</v>
      </c>
      <c r="H12" s="14" t="s">
        <v>51</v>
      </c>
      <c r="I12" s="14" t="s">
        <v>52</v>
      </c>
      <c r="J12" s="15"/>
      <c r="K12" s="10">
        <f>IF(E12="","",IF(G12="毎月","毎月",IF(J12&lt;&gt;"","済","未")))</f>
      </c>
    </row>
    <row r="13" ht="30" customHeight="1" spans="1:11" x14ac:dyDescent="0.25">
      <c r="A13" s="10">
        <f>IF(E13="","",ROW()-5)</f>
      </c>
      <c r="B13" s="11">
        <v>9</v>
      </c>
      <c r="C13" s="11" t="s">
        <v>32</v>
      </c>
      <c r="D13" s="12">
        <f>IF(OR(B13="",$B$2="",G13="毎月"),"",DATE($B$2+IF(B13&lt;4,1,0)+IF(C13="翌年度",1,0),B13,1))</f>
      </c>
      <c r="E13" s="13" t="s">
        <v>53</v>
      </c>
      <c r="F13" s="11">
        <v>60</v>
      </c>
      <c r="G13" s="11" t="s">
        <v>34</v>
      </c>
      <c r="H13" s="14" t="s">
        <v>54</v>
      </c>
      <c r="I13" s="14" t="s">
        <v>41</v>
      </c>
      <c r="J13" s="15"/>
      <c r="K13" s="10">
        <f>IF(E13="","",IF(G13="毎月","毎月",IF(J13&lt;&gt;"","済","未")))</f>
      </c>
    </row>
    <row r="14" ht="30" customHeight="1" spans="1:11" x14ac:dyDescent="0.25">
      <c r="A14" s="10">
        <f>IF(E14="","",ROW()-5)</f>
      </c>
      <c r="B14" s="11">
        <v>11</v>
      </c>
      <c r="C14" s="11" t="s">
        <v>32</v>
      </c>
      <c r="D14" s="12">
        <f>IF(OR(B14="",$B$2="",G14="毎月"),"",DATE($B$2+IF(B14&lt;4,1,0)+IF(C14="翌年度",1,0),B14,1))</f>
      </c>
      <c r="E14" s="13" t="s">
        <v>55</v>
      </c>
      <c r="F14" s="11">
        <v>30</v>
      </c>
      <c r="G14" s="11" t="s">
        <v>34</v>
      </c>
      <c r="H14" s="14" t="s">
        <v>40</v>
      </c>
      <c r="I14" s="14" t="s">
        <v>41</v>
      </c>
      <c r="J14" s="15"/>
      <c r="K14" s="10">
        <f>IF(E14="","",IF(G14="毎月","毎月",IF(J14&lt;&gt;"","済","未")))</f>
      </c>
    </row>
    <row r="15" ht="30" customHeight="1" spans="1:11" x14ac:dyDescent="0.25">
      <c r="A15" s="10">
        <f>IF(E15="","",ROW()-5)</f>
      </c>
      <c r="B15" s="11">
        <v>2</v>
      </c>
      <c r="C15" s="11" t="s">
        <v>32</v>
      </c>
      <c r="D15" s="12">
        <f>IF(OR(B15="",$B$2="",G15="毎月"),"",DATE($B$2+IF(B15&lt;4,1,0)+IF(C15="翌年度",1,0),B15,1))</f>
      </c>
      <c r="E15" s="13" t="s">
        <v>56</v>
      </c>
      <c r="F15" s="11">
        <v>120</v>
      </c>
      <c r="G15" s="11" t="s">
        <v>34</v>
      </c>
      <c r="H15" s="14" t="s">
        <v>57</v>
      </c>
      <c r="I15" s="14" t="s">
        <v>58</v>
      </c>
      <c r="J15" s="15"/>
      <c r="K15" s="10">
        <f>IF(E15="","",IF(G15="毎月","毎月",IF(J15&lt;&gt;"","済","未")))</f>
      </c>
    </row>
    <row r="16" ht="30" customHeight="1" spans="1:11" x14ac:dyDescent="0.25">
      <c r="A16" s="10">
        <f>IF(E16="","",ROW()-5)</f>
      </c>
      <c r="B16" s="11">
        <v>3</v>
      </c>
      <c r="C16" s="11" t="s">
        <v>32</v>
      </c>
      <c r="D16" s="12">
        <f>IF(OR(B16="",$B$2="",G16="毎月"),"",DATE($B$2+IF(B16&lt;4,1,0)+IF(C16="翌年度",1,0),B16,1))</f>
      </c>
      <c r="E16" s="13" t="s">
        <v>59</v>
      </c>
      <c r="F16" s="11">
        <v>60</v>
      </c>
      <c r="G16" s="11" t="s">
        <v>34</v>
      </c>
      <c r="H16" s="14" t="s">
        <v>60</v>
      </c>
      <c r="I16" s="14" t="s">
        <v>61</v>
      </c>
      <c r="J16" s="15"/>
      <c r="K16" s="10">
        <f>IF(E16="","",IF(G16="毎月","毎月",IF(J16&lt;&gt;"","済","未")))</f>
      </c>
    </row>
    <row r="17" ht="30" customHeight="1" spans="1:11" x14ac:dyDescent="0.25">
      <c r="A17" s="10">
        <f>IF(E17="","",ROW()-5)</f>
      </c>
      <c r="B17" s="11">
        <v>4</v>
      </c>
      <c r="C17" s="11" t="s">
        <v>62</v>
      </c>
      <c r="D17" s="12">
        <f>IF(OR(B17="",$B$2="",G17="毎月"),"",DATE($B$2+IF(B17&lt;4,1,0)+IF(C17="翌年度",1,0),B17,1))</f>
      </c>
      <c r="E17" s="13" t="s">
        <v>63</v>
      </c>
      <c r="F17" s="11">
        <v>120</v>
      </c>
      <c r="G17" s="11" t="s">
        <v>34</v>
      </c>
      <c r="H17" s="14" t="s">
        <v>60</v>
      </c>
      <c r="I17" s="14" t="s">
        <v>58</v>
      </c>
      <c r="J17" s="15"/>
      <c r="K17" s="10">
        <f>IF(E17="","",IF(G17="毎月","毎月",IF(J17&lt;&gt;"","済","未")))</f>
      </c>
    </row>
    <row r="18" ht="30" customHeight="1" spans="1:11" x14ac:dyDescent="0.25">
      <c r="A18" s="10">
        <f>IF(E18="","",ROW()-5)</f>
      </c>
      <c r="B18" s="11">
        <v>4</v>
      </c>
      <c r="C18" s="11" t="s">
        <v>62</v>
      </c>
      <c r="D18" s="12">
        <f>IF(OR(B18="",$B$2="",G18="毎月"),"",DATE($B$2+IF(B18&lt;4,1,0)+IF(C18="翌年度",1,0),B18,1))</f>
      </c>
      <c r="E18" s="13" t="s">
        <v>64</v>
      </c>
      <c r="F18" s="11">
        <v>120</v>
      </c>
      <c r="G18" s="11" t="s">
        <v>34</v>
      </c>
      <c r="H18" s="14" t="s">
        <v>65</v>
      </c>
      <c r="I18" s="14" t="s">
        <v>66</v>
      </c>
      <c r="J18" s="15"/>
      <c r="K18" s="10">
        <f>IF(E18="","",IF(G18="毎月","毎月",IF(J18&lt;&gt;"","済","未")))</f>
      </c>
    </row>
    <row r="19" ht="30" customHeight="1" spans="1:11" x14ac:dyDescent="0.25">
      <c r="A19" s="10">
        <f>IF(E19="","",ROW()-5)</f>
      </c>
      <c r="B19" s="11">
        <v>4</v>
      </c>
      <c r="C19" s="11" t="s">
        <v>62</v>
      </c>
      <c r="D19" s="12">
        <f>IF(OR(B19="",$B$2="",G19="毎月"),"",DATE($B$2+IF(B19&lt;4,1,0)+IF(C19="翌年度",1,0),B19,1))</f>
      </c>
      <c r="E19" s="13" t="s">
        <v>67</v>
      </c>
      <c r="F19" s="11">
        <v>60</v>
      </c>
      <c r="G19" s="11" t="s">
        <v>34</v>
      </c>
      <c r="H19" s="14" t="s">
        <v>60</v>
      </c>
      <c r="I19" s="14" t="s">
        <v>58</v>
      </c>
      <c r="J19" s="15"/>
      <c r="K19" s="10">
        <f>IF(E19="","",IF(G19="毎月","毎月",IF(J19&lt;&gt;"","済","未")))</f>
      </c>
    </row>
    <row r="20" ht="30" customHeight="1" spans="1:11" x14ac:dyDescent="0.25">
      <c r="A20" s="10">
        <f>IF(E20="","",ROW()-5)</f>
      </c>
      <c r="B20" s="11">
        <v>5</v>
      </c>
      <c r="C20" s="11" t="s">
        <v>62</v>
      </c>
      <c r="D20" s="12">
        <f>IF(OR(B20="",$B$2="",G20="毎月"),"",DATE($B$2+IF(B20&lt;4,1,0)+IF(C20="翌年度",1,0),B20,1))</f>
      </c>
      <c r="E20" s="13" t="s">
        <v>68</v>
      </c>
      <c r="F20" s="11">
        <v>120</v>
      </c>
      <c r="G20" s="11" t="s">
        <v>34</v>
      </c>
      <c r="H20" s="14" t="s">
        <v>35</v>
      </c>
      <c r="I20" s="14" t="s">
        <v>58</v>
      </c>
      <c r="J20" s="15"/>
      <c r="K20" s="10">
        <f>IF(E20="","",IF(G20="毎月","毎月",IF(J20&lt;&gt;"","済","未")))</f>
      </c>
    </row>
    <row r="21" ht="30" customHeight="1" spans="1:11" x14ac:dyDescent="0.25">
      <c r="A21" s="10">
        <f>IF(E21="","",ROW()-5)</f>
      </c>
      <c r="B21" s="11"/>
      <c r="C21" s="11"/>
      <c r="D21" s="12">
        <f>IF(OR(B21="",$B$2="",G21="毎月"),"",DATE($B$2+IF(B21&lt;4,1,0)+IF(C21="翌年度",1,0),B21,1))</f>
      </c>
      <c r="E21" s="13" t="s">
        <v>69</v>
      </c>
      <c r="F21" s="11">
        <v>30</v>
      </c>
      <c r="G21" s="11" t="s">
        <v>70</v>
      </c>
      <c r="H21" s="14" t="s">
        <v>71</v>
      </c>
      <c r="I21" s="14" t="s">
        <v>72</v>
      </c>
      <c r="J21" s="15"/>
      <c r="K21" s="10">
        <f>IF(E21="","",IF(G21="毎月","毎月",IF(J21&lt;&gt;"","済","未")))</f>
      </c>
    </row>
    <row r="22" ht="30" customHeight="1" spans="1:11" x14ac:dyDescent="0.25">
      <c r="A22" s="10">
        <f>IF(E22="","",ROW()-5)</f>
      </c>
      <c r="B22" s="11"/>
      <c r="C22" s="11"/>
      <c r="D22" s="12">
        <f>IF(OR(B22="",$B$2="",G22="毎月"),"",DATE($B$2+IF(B22&lt;4,1,0)+IF(C22="翌年度",1,0),B22,1))</f>
      </c>
      <c r="E22" s="13" t="s">
        <v>73</v>
      </c>
      <c r="F22" s="11">
        <v>15</v>
      </c>
      <c r="G22" s="11" t="s">
        <v>70</v>
      </c>
      <c r="H22" s="14" t="s">
        <v>71</v>
      </c>
      <c r="I22" s="14" t="s">
        <v>74</v>
      </c>
      <c r="J22" s="15"/>
      <c r="K22" s="10">
        <f>IF(E22="","",IF(G22="毎月","毎月",IF(J22&lt;&gt;"","済","未")))</f>
      </c>
    </row>
    <row r="23" ht="20" customHeight="1" spans="1:11" x14ac:dyDescent="0.25">
      <c r="A23" s="10">
        <f>IF(E23="","",ROW()-5)</f>
      </c>
      <c r="B23" s="11"/>
      <c r="C23" s="11"/>
      <c r="D23" s="12">
        <f>IF(OR(B23="",$B$2="",G23="毎月"),"",DATE($B$2+IF(B23&lt;4,1,0)+IF(C23="翌年度",1,0),B23,1))</f>
      </c>
      <c r="E23" s="13"/>
      <c r="F23" s="11"/>
      <c r="G23" s="11"/>
      <c r="H23" s="14"/>
      <c r="I23" s="14"/>
      <c r="J23" s="15"/>
      <c r="K23" s="10">
        <f>IF(E23="","",IF(G23="毎月","毎月",IF(J23&lt;&gt;"","済","未")))</f>
      </c>
    </row>
    <row r="24" ht="20" customHeight="1" spans="1:11" x14ac:dyDescent="0.25">
      <c r="A24" s="10">
        <f>IF(E24="","",ROW()-5)</f>
      </c>
      <c r="B24" s="11"/>
      <c r="C24" s="11"/>
      <c r="D24" s="12">
        <f>IF(OR(B24="",$B$2="",G24="毎月"),"",DATE($B$2+IF(B24&lt;4,1,0)+IF(C24="翌年度",1,0),B24,1))</f>
      </c>
      <c r="E24" s="13"/>
      <c r="F24" s="11"/>
      <c r="G24" s="11"/>
      <c r="H24" s="14"/>
      <c r="I24" s="14"/>
      <c r="J24" s="15"/>
      <c r="K24" s="10">
        <f>IF(E24="","",IF(G24="毎月","毎月",IF(J24&lt;&gt;"","済","未")))</f>
      </c>
    </row>
    <row r="25" ht="20" customHeight="1" spans="1:11" x14ac:dyDescent="0.25">
      <c r="A25" s="10">
        <f>IF(E25="","",ROW()-5)</f>
      </c>
      <c r="B25" s="11"/>
      <c r="C25" s="11"/>
      <c r="D25" s="12">
        <f>IF(OR(B25="",$B$2="",G25="毎月"),"",DATE($B$2+IF(B25&lt;4,1,0)+IF(C25="翌年度",1,0),B25,1))</f>
      </c>
      <c r="E25" s="13"/>
      <c r="F25" s="11"/>
      <c r="G25" s="11"/>
      <c r="H25" s="14"/>
      <c r="I25" s="14"/>
      <c r="J25" s="15"/>
      <c r="K25" s="10">
        <f>IF(E25="","",IF(G25="毎月","毎月",IF(J25&lt;&gt;"","済","未")))</f>
      </c>
    </row>
    <row r="26" ht="20" customHeight="1" spans="1:11" x14ac:dyDescent="0.25">
      <c r="A26" s="10">
        <f>IF(E26="","",ROW()-5)</f>
      </c>
      <c r="B26" s="11"/>
      <c r="C26" s="11"/>
      <c r="D26" s="12">
        <f>IF(OR(B26="",$B$2="",G26="毎月"),"",DATE($B$2+IF(B26&lt;4,1,0)+IF(C26="翌年度",1,0),B26,1))</f>
      </c>
      <c r="E26" s="13"/>
      <c r="F26" s="11"/>
      <c r="G26" s="11"/>
      <c r="H26" s="14"/>
      <c r="I26" s="14"/>
      <c r="J26" s="15"/>
      <c r="K26" s="10">
        <f>IF(E26="","",IF(G26="毎月","毎月",IF(J26&lt;&gt;"","済","未")))</f>
      </c>
    </row>
    <row r="27" ht="20" customHeight="1" spans="1:11" x14ac:dyDescent="0.25">
      <c r="A27" s="10">
        <f>IF(E27="","",ROW()-5)</f>
      </c>
      <c r="B27" s="11"/>
      <c r="C27" s="11"/>
      <c r="D27" s="12">
        <f>IF(OR(B27="",$B$2="",G27="毎月"),"",DATE($B$2+IF(B27&lt;4,1,0)+IF(C27="翌年度",1,0),B27,1))</f>
      </c>
      <c r="E27" s="13"/>
      <c r="F27" s="11"/>
      <c r="G27" s="11"/>
      <c r="H27" s="14"/>
      <c r="I27" s="14"/>
      <c r="J27" s="15"/>
      <c r="K27" s="10">
        <f>IF(E27="","",IF(G27="毎月","毎月",IF(J27&lt;&gt;"","済","未")))</f>
      </c>
    </row>
    <row r="28" ht="20" customHeight="1" spans="1:11" x14ac:dyDescent="0.25">
      <c r="A28" s="10">
        <f>IF(E28="","",ROW()-5)</f>
      </c>
      <c r="B28" s="11"/>
      <c r="C28" s="11"/>
      <c r="D28" s="12">
        <f>IF(OR(B28="",$B$2="",G28="毎月"),"",DATE($B$2+IF(B28&lt;4,1,0)+IF(C28="翌年度",1,0),B28,1))</f>
      </c>
      <c r="E28" s="13"/>
      <c r="F28" s="11"/>
      <c r="G28" s="11"/>
      <c r="H28" s="14"/>
      <c r="I28" s="14"/>
      <c r="J28" s="15"/>
      <c r="K28" s="10">
        <f>IF(E28="","",IF(G28="毎月","毎月",IF(J28&lt;&gt;"","済","未")))</f>
      </c>
    </row>
    <row r="29" ht="20" customHeight="1" spans="1:11" x14ac:dyDescent="0.25">
      <c r="A29" s="10">
        <f>IF(E29="","",ROW()-5)</f>
      </c>
      <c r="B29" s="11"/>
      <c r="C29" s="11"/>
      <c r="D29" s="12">
        <f>IF(OR(B29="",$B$2="",G29="毎月"),"",DATE($B$2+IF(B29&lt;4,1,0)+IF(C29="翌年度",1,0),B29,1))</f>
      </c>
      <c r="E29" s="13"/>
      <c r="F29" s="11"/>
      <c r="G29" s="11"/>
      <c r="H29" s="14"/>
      <c r="I29" s="14"/>
      <c r="J29" s="15"/>
      <c r="K29" s="10">
        <f>IF(E29="","",IF(G29="毎月","毎月",IF(J29&lt;&gt;"","済","未")))</f>
      </c>
    </row>
    <row r="30" ht="20" customHeight="1" spans="1:11" x14ac:dyDescent="0.25">
      <c r="A30" s="10">
        <f>IF(E30="","",ROW()-5)</f>
      </c>
      <c r="B30" s="11"/>
      <c r="C30" s="11"/>
      <c r="D30" s="12">
        <f>IF(OR(B30="",$B$2="",G30="毎月"),"",DATE($B$2+IF(B30&lt;4,1,0)+IF(C30="翌年度",1,0),B30,1))</f>
      </c>
      <c r="E30" s="13"/>
      <c r="F30" s="11"/>
      <c r="G30" s="11"/>
      <c r="H30" s="14"/>
      <c r="I30" s="14"/>
      <c r="J30" s="15"/>
      <c r="K30" s="10">
        <f>IF(E30="","",IF(G30="毎月","毎月",IF(J30&lt;&gt;"","済","未")))</f>
      </c>
    </row>
    <row r="31" ht="20" customHeight="1" spans="1:11" x14ac:dyDescent="0.25">
      <c r="A31" s="10">
        <f>IF(E31="","",ROW()-5)</f>
      </c>
      <c r="B31" s="11"/>
      <c r="C31" s="11"/>
      <c r="D31" s="12">
        <f>IF(OR(B31="",$B$2="",G31="毎月"),"",DATE($B$2+IF(B31&lt;4,1,0)+IF(C31="翌年度",1,0),B31,1))</f>
      </c>
      <c r="E31" s="13"/>
      <c r="F31" s="11"/>
      <c r="G31" s="11"/>
      <c r="H31" s="14"/>
      <c r="I31" s="14"/>
      <c r="J31" s="15"/>
      <c r="K31" s="10">
        <f>IF(E31="","",IF(G31="毎月","毎月",IF(J31&lt;&gt;"","済","未")))</f>
      </c>
    </row>
    <row r="32" ht="20" customHeight="1" spans="1:11" x14ac:dyDescent="0.25">
      <c r="A32" s="10">
        <f>IF(E32="","",ROW()-5)</f>
      </c>
      <c r="B32" s="11"/>
      <c r="C32" s="11"/>
      <c r="D32" s="12">
        <f>IF(OR(B32="",$B$2="",G32="毎月"),"",DATE($B$2+IF(B32&lt;4,1,0)+IF(C32="翌年度",1,0),B32,1))</f>
      </c>
      <c r="E32" s="13"/>
      <c r="F32" s="11"/>
      <c r="G32" s="11"/>
      <c r="H32" s="14"/>
      <c r="I32" s="14"/>
      <c r="J32" s="15"/>
      <c r="K32" s="10">
        <f>IF(E32="","",IF(G32="毎月","毎月",IF(J32&lt;&gt;"","済","未")))</f>
      </c>
    </row>
    <row r="33" ht="20" customHeight="1" spans="1:11" x14ac:dyDescent="0.25">
      <c r="A33" s="10">
        <f>IF(E33="","",ROW()-5)</f>
      </c>
      <c r="B33" s="11"/>
      <c r="C33" s="11"/>
      <c r="D33" s="12">
        <f>IF(OR(B33="",$B$2="",G33="毎月"),"",DATE($B$2+IF(B33&lt;4,1,0)+IF(C33="翌年度",1,0),B33,1))</f>
      </c>
      <c r="E33" s="13"/>
      <c r="F33" s="11"/>
      <c r="G33" s="11"/>
      <c r="H33" s="14"/>
      <c r="I33" s="14"/>
      <c r="J33" s="15"/>
      <c r="K33" s="10">
        <f>IF(E33="","",IF(G33="毎月","毎月",IF(J33&lt;&gt;"","済","未")))</f>
      </c>
    </row>
    <row r="34" ht="20" customHeight="1" spans="1:11" x14ac:dyDescent="0.25">
      <c r="A34" s="10">
        <f>IF(E34="","",ROW()-5)</f>
      </c>
      <c r="B34" s="11"/>
      <c r="C34" s="11"/>
      <c r="D34" s="12">
        <f>IF(OR(B34="",$B$2="",G34="毎月"),"",DATE($B$2+IF(B34&lt;4,1,0)+IF(C34="翌年度",1,0),B34,1))</f>
      </c>
      <c r="E34" s="13"/>
      <c r="F34" s="11"/>
      <c r="G34" s="11"/>
      <c r="H34" s="14"/>
      <c r="I34" s="14"/>
      <c r="J34" s="15"/>
      <c r="K34" s="10">
        <f>IF(E34="","",IF(G34="毎月","毎月",IF(J34&lt;&gt;"","済","未")))</f>
      </c>
    </row>
    <row r="35" ht="20" customHeight="1" spans="1:11" x14ac:dyDescent="0.25">
      <c r="A35" s="10">
        <f>IF(E35="","",ROW()-5)</f>
      </c>
      <c r="B35" s="11"/>
      <c r="C35" s="11"/>
      <c r="D35" s="12">
        <f>IF(OR(B35="",$B$2="",G35="毎月"),"",DATE($B$2+IF(B35&lt;4,1,0)+IF(C35="翌年度",1,0),B35,1))</f>
      </c>
      <c r="E35" s="13"/>
      <c r="F35" s="11"/>
      <c r="G35" s="11"/>
      <c r="H35" s="14"/>
      <c r="I35" s="14"/>
      <c r="J35" s="15"/>
      <c r="K35" s="10">
        <f>IF(E35="","",IF(G35="毎月","毎月",IF(J35&lt;&gt;"","済","未")))</f>
      </c>
    </row>
    <row r="37" ht="22" customHeight="1" spans="1:11" x14ac:dyDescent="0.25">
      <c r="A37" s="16" t="s">
        <v>75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</row>
  </sheetData>
  <sheetProtection sheet="1" formatColumns="0" formatRows="0"/>
  <mergeCells count="3">
    <mergeCell ref="A1:K1"/>
    <mergeCell ref="C2:E2"/>
    <mergeCell ref="A37:K37"/>
  </mergeCells>
  <conditionalFormatting sqref="K6:K35">
    <cfRule type="cellIs" dxfId="0" priority="1" operator="equal">
      <formula>"未"</formula>
    </cfRule>
    <cfRule type="cellIs" dxfId="1" priority="2" operator="equal">
      <formula>"済"</formula>
    </cfRule>
  </conditionalFormatting>
  <dataValidations count="11">
    <dataValidation type="whole" allowBlank="1" showErrorMessage="1" errorTitle="月" error="1〜12 の整数を入れてください" sqref="B10:B35">
      <formula1>1</formula1>
      <formula2>12</formula2>
    </dataValidation>
    <dataValidation type="whole" allowBlank="1" showErrorMessage="1" errorTitle="年度の始まる年" error="2000〜2100 の整数を入れてください" sqref="B2">
      <formula1>2000</formula1>
      <formula2>2100</formula2>
    </dataValidation>
    <dataValidation type="whole" allowBlank="1" showErrorMessage="1" errorTitle="月" error="1〜12 の整数を入れてください" sqref="B6:B35">
      <formula1>1</formula1>
      <formula2>12</formula2>
    </dataValidation>
    <dataValidation type="list" allowBlank="1" showErrorMessage="1" errorTitle="年度" error="「今年度」「翌年度」から選んでください" sqref="C10:C35">
      <formula1>"今年度,翌年度"</formula1>
    </dataValidation>
    <dataValidation type="list" allowBlank="1" showErrorMessage="1" errorTitle="年度" error="「今年度」「翌年度」から選んでください" sqref="C6:C35">
      <formula1>"今年度,翌年度"</formula1>
    </dataValidation>
    <dataValidation type="whole" allowBlank="1" showErrorMessage="1" errorTitle="目安の分" error="0〜600 の整数を入れてください" sqref="F10:F35">
      <formula1>0</formula1>
      <formula2>600</formula2>
    </dataValidation>
    <dataValidation type="whole" allowBlank="1" showErrorMessage="1" errorTitle="目安の分" error="0〜600 の整数を入れてください" sqref="F6:F35">
      <formula1>0</formula1>
      <formula2>600</formula2>
    </dataValidation>
    <dataValidation type="list" allowBlank="1" showErrorMessage="1" errorTitle="くり返し" error="「1回」「毎月」から選んでください" sqref="G10:G35">
      <formula1>"1回,毎月"</formula1>
    </dataValidation>
    <dataValidation type="list" allowBlank="1" showErrorMessage="1" errorTitle="くり返し" error="「1回」「毎月」から選んでください" sqref="G6:G35">
      <formula1>"1回,毎月"</formula1>
    </dataValidation>
    <dataValidation type="date" operator="greaterThan" allowBlank="1" showErrorMessage="1" errorTitle="済んだ日" error="日付を 2026/4/29 の形で入れてください" sqref="J10:J35">
      <formula1>36526</formula1>
    </dataValidation>
    <dataValidation type="date" operator="greaterThan" allowBlank="1" showErrorMessage="1" errorTitle="済んだ日" error="日付を 2026/4/29 の形で入れてください" sqref="J6:J35">
      <formula1>36526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FormatPr defaultRowHeight="15" outlineLevelRow="0" outlineLevelCol="0" x14ac:dyDescent="55"/>
  <cols>
    <col min="1" max="1" width="12" customWidth="1"/>
    <col min="2" max="3" width="11" customWidth="1"/>
    <col min="4" max="4" width="10" customWidth="1"/>
    <col min="5" max="5" width="13" customWidth="1"/>
    <col min="6" max="6" width="8" customWidth="1"/>
    <col min="7" max="7" width="2" customWidth="1"/>
    <col min="8" max="8" width="22" customWidth="1"/>
    <col min="9" max="9" width="13" customWidth="1"/>
  </cols>
  <sheetData>
    <row r="1" ht="28" customHeight="1" spans="1:6" x14ac:dyDescent="0.25">
      <c r="A1" s="1" t="s">
        <v>15</v>
      </c>
      <c r="B1" s="1"/>
      <c r="C1" s="1"/>
      <c r="D1" s="1"/>
      <c r="E1" s="1"/>
      <c r="F1" s="1"/>
    </row>
    <row r="3" ht="34" customHeight="1" spans="1:9" x14ac:dyDescent="0.25">
      <c r="A3" s="2" t="s">
        <v>24</v>
      </c>
      <c r="B3" s="2" t="s">
        <v>76</v>
      </c>
      <c r="C3" s="2" t="s">
        <v>77</v>
      </c>
      <c r="D3" s="2" t="s">
        <v>78</v>
      </c>
      <c r="E3" s="2" t="s">
        <v>79</v>
      </c>
      <c r="F3" s="2" t="s">
        <v>80</v>
      </c>
      <c r="H3" s="2" t="s">
        <v>81</v>
      </c>
      <c r="I3" s="2" t="s">
        <v>82</v>
      </c>
    </row>
    <row r="4" ht="22" customHeight="1" spans="1:9" x14ac:dyDescent="0.25">
      <c r="A4" s="12">
        <f>IF('1年の仕事'!$B$2="","",DATE('1年の仕事'!$B$2,ROW(),1))</f>
      </c>
      <c r="B4" s="10">
        <f>IF(A4="","",SUMIF('1年の仕事'!$D$6:$D$35,A4,'1年の仕事'!$F$6:$F$35))</f>
      </c>
      <c r="C4" s="10">
        <f>IF(A4="","",IF(ROW()&lt;=15,SUMIF('1年の仕事'!$G$6:$G$35,"毎月",'1年の仕事'!$F$6:$F$35),0))</f>
      </c>
      <c r="D4" s="17">
        <f>IF(A4="","",B4+C4)</f>
      </c>
      <c r="E4" s="10">
        <f>IF(D4="","",INT(D4/60)&amp;"時間"&amp;MOD(D4,60)&amp;"分")</f>
      </c>
      <c r="F4" s="18">
        <f>IF(A4="","",COUNTIFS('1年の仕事'!$D$6:$D$35,A4,'1年の仕事'!$K$6:$K$35,"未"))</f>
      </c>
      <c r="H4" s="19" t="s">
        <v>83</v>
      </c>
      <c r="I4" s="17">
        <f>SUM(D4:D17)</f>
      </c>
    </row>
    <row r="5" ht="22" customHeight="1" spans="1:9" x14ac:dyDescent="0.25">
      <c r="A5" s="12">
        <f>IF('1年の仕事'!$B$2="","",DATE('1年の仕事'!$B$2,ROW(),1))</f>
      </c>
      <c r="B5" s="10">
        <f>IF(A5="","",SUMIF('1年の仕事'!$D$6:$D$35,A5,'1年の仕事'!$F$6:$F$35))</f>
      </c>
      <c r="C5" s="10">
        <f>IF(A5="","",IF(ROW()&lt;=15,SUMIF('1年の仕事'!$G$6:$G$35,"毎月",'1年の仕事'!$F$6:$F$35),0))</f>
      </c>
      <c r="D5" s="17">
        <f>IF(A5="","",B5+C5)</f>
      </c>
      <c r="E5" s="10">
        <f>IF(D5="","",INT(D5/60)&amp;"時間"&amp;MOD(D5,60)&amp;"分")</f>
      </c>
      <c r="F5" s="18">
        <f>IF(A5="","",COUNTIFS('1年の仕事'!$D$6:$D$35,A5,'1年の仕事'!$K$6:$K$35,"未"))</f>
      </c>
      <c r="H5" s="19" t="s">
        <v>84</v>
      </c>
      <c r="I5" s="10">
        <f>IF(I4=0,"",INT(I4/60)&amp;"時間"&amp;MOD(I4,60)&amp;"分")</f>
      </c>
    </row>
    <row r="6" ht="22" customHeight="1" spans="1:9" x14ac:dyDescent="0.25">
      <c r="A6" s="12">
        <f>IF('1年の仕事'!$B$2="","",DATE('1年の仕事'!$B$2,ROW(),1))</f>
      </c>
      <c r="B6" s="10">
        <f>IF(A6="","",SUMIF('1年の仕事'!$D$6:$D$35,A6,'1年の仕事'!$F$6:$F$35))</f>
      </c>
      <c r="C6" s="10">
        <f>IF(A6="","",IF(ROW()&lt;=15,SUMIF('1年の仕事'!$G$6:$G$35,"毎月",'1年の仕事'!$F$6:$F$35),0))</f>
      </c>
      <c r="D6" s="17">
        <f>IF(A6="","",B6+C6)</f>
      </c>
      <c r="E6" s="10">
        <f>IF(D6="","",INT(D6/60)&amp;"時間"&amp;MOD(D6,60)&amp;"分")</f>
      </c>
      <c r="F6" s="18">
        <f>IF(A6="","",COUNTIFS('1年の仕事'!$D$6:$D$35,A6,'1年の仕事'!$K$6:$K$35,"未"))</f>
      </c>
      <c r="H6" s="19" t="s">
        <v>85</v>
      </c>
      <c r="I6" s="12">
        <f>IF(I4=0,"",INDEX(A4:A17,MATCH(MAX(D4:D17),D4:D17,0)))</f>
      </c>
    </row>
    <row r="7" ht="22" customHeight="1" spans="1:9" x14ac:dyDescent="0.25">
      <c r="A7" s="12">
        <f>IF('1年の仕事'!$B$2="","",DATE('1年の仕事'!$B$2,ROW(),1))</f>
      </c>
      <c r="B7" s="10">
        <f>IF(A7="","",SUMIF('1年の仕事'!$D$6:$D$35,A7,'1年の仕事'!$F$6:$F$35))</f>
      </c>
      <c r="C7" s="10">
        <f>IF(A7="","",IF(ROW()&lt;=15,SUMIF('1年の仕事'!$G$6:$G$35,"毎月",'1年の仕事'!$F$6:$F$35),0))</f>
      </c>
      <c r="D7" s="17">
        <f>IF(A7="","",B7+C7)</f>
      </c>
      <c r="E7" s="10">
        <f>IF(D7="","",INT(D7/60)&amp;"時間"&amp;MOD(D7,60)&amp;"分")</f>
      </c>
      <c r="F7" s="18">
        <f>IF(A7="","",COUNTIFS('1年の仕事'!$D$6:$D$35,A7,'1年の仕事'!$K$6:$K$35,"未"))</f>
      </c>
      <c r="H7" s="19" t="s">
        <v>78</v>
      </c>
      <c r="I7" s="10">
        <f>IF(I4=0,"",MAX(D4:D17))</f>
      </c>
    </row>
    <row r="8" ht="22" customHeight="1" spans="1:9" x14ac:dyDescent="0.25">
      <c r="A8" s="12">
        <f>IF('1年の仕事'!$B$2="","",DATE('1年の仕事'!$B$2,ROW(),1))</f>
      </c>
      <c r="B8" s="10">
        <f>IF(A8="","",SUMIF('1年の仕事'!$D$6:$D$35,A8,'1年の仕事'!$F$6:$F$35))</f>
      </c>
      <c r="C8" s="10">
        <f>IF(A8="","",IF(ROW()&lt;=15,SUMIF('1年の仕事'!$G$6:$G$35,"毎月",'1年の仕事'!$F$6:$F$35),0))</f>
      </c>
      <c r="D8" s="17">
        <f>IF(A8="","",B8+C8)</f>
      </c>
      <c r="E8" s="10">
        <f>IF(D8="","",INT(D8/60)&amp;"時間"&amp;MOD(D8,60)&amp;"分")</f>
      </c>
      <c r="F8" s="18">
        <f>IF(A8="","",COUNTIFS('1年の仕事'!$D$6:$D$35,A8,'1年の仕事'!$K$6:$K$35,"未"))</f>
      </c>
      <c r="H8" s="19" t="s">
        <v>86</v>
      </c>
      <c r="I8" s="10">
        <f>IF(I4=0,"",MIN(D4:D17))</f>
      </c>
    </row>
    <row r="9" ht="22" customHeight="1" spans="1:9" x14ac:dyDescent="0.25">
      <c r="A9" s="12">
        <f>IF('1年の仕事'!$B$2="","",DATE('1年の仕事'!$B$2,ROW(),1))</f>
      </c>
      <c r="B9" s="10">
        <f>IF(A9="","",SUMIF('1年の仕事'!$D$6:$D$35,A9,'1年の仕事'!$F$6:$F$35))</f>
      </c>
      <c r="C9" s="10">
        <f>IF(A9="","",IF(ROW()&lt;=15,SUMIF('1年の仕事'!$G$6:$G$35,"毎月",'1年の仕事'!$F$6:$F$35),0))</f>
      </c>
      <c r="D9" s="17">
        <f>IF(A9="","",B9+C9)</f>
      </c>
      <c r="E9" s="10">
        <f>IF(D9="","",INT(D9/60)&amp;"時間"&amp;MOD(D9,60)&amp;"分")</f>
      </c>
      <c r="F9" s="18">
        <f>IF(A9="","",COUNTIFS('1年の仕事'!$D$6:$D$35,A9,'1年の仕事'!$K$6:$K$35,"未"))</f>
      </c>
      <c r="H9" s="19" t="s">
        <v>87</v>
      </c>
      <c r="I9" s="18">
        <f>COUNTIF('1年の仕事'!$K$6:$K$35,"未")</f>
      </c>
    </row>
    <row r="10" ht="22" customHeight="1" spans="1:6" x14ac:dyDescent="0.25">
      <c r="A10" s="12">
        <f>IF('1年の仕事'!$B$2="","",DATE('1年の仕事'!$B$2,ROW(),1))</f>
      </c>
      <c r="B10" s="10">
        <f>IF(A10="","",SUMIF('1年の仕事'!$D$6:$D$35,A10,'1年の仕事'!$F$6:$F$35))</f>
      </c>
      <c r="C10" s="10">
        <f>IF(A10="","",IF(ROW()&lt;=15,SUMIF('1年の仕事'!$G$6:$G$35,"毎月",'1年の仕事'!$F$6:$F$35),0))</f>
      </c>
      <c r="D10" s="17">
        <f>IF(A10="","",B10+C10)</f>
      </c>
      <c r="E10" s="10">
        <f>IF(D10="","",INT(D10/60)&amp;"時間"&amp;MOD(D10,60)&amp;"分")</f>
      </c>
      <c r="F10" s="18">
        <f>IF(A10="","",COUNTIFS('1年の仕事'!$D$6:$D$35,A10,'1年の仕事'!$K$6:$K$35,"未"))</f>
      </c>
    </row>
    <row r="11" ht="22" customHeight="1" spans="1:6" x14ac:dyDescent="0.25">
      <c r="A11" s="12">
        <f>IF('1年の仕事'!$B$2="","",DATE('1年の仕事'!$B$2,ROW(),1))</f>
      </c>
      <c r="B11" s="10">
        <f>IF(A11="","",SUMIF('1年の仕事'!$D$6:$D$35,A11,'1年の仕事'!$F$6:$F$35))</f>
      </c>
      <c r="C11" s="10">
        <f>IF(A11="","",IF(ROW()&lt;=15,SUMIF('1年の仕事'!$G$6:$G$35,"毎月",'1年の仕事'!$F$6:$F$35),0))</f>
      </c>
      <c r="D11" s="17">
        <f>IF(A11="","",B11+C11)</f>
      </c>
      <c r="E11" s="10">
        <f>IF(D11="","",INT(D11/60)&amp;"時間"&amp;MOD(D11,60)&amp;"分")</f>
      </c>
      <c r="F11" s="18">
        <f>IF(A11="","",COUNTIFS('1年の仕事'!$D$6:$D$35,A11,'1年の仕事'!$K$6:$K$35,"未"))</f>
      </c>
    </row>
    <row r="12" ht="22" customHeight="1" spans="1:6" x14ac:dyDescent="0.25">
      <c r="A12" s="12">
        <f>IF('1年の仕事'!$B$2="","",DATE('1年の仕事'!$B$2,ROW(),1))</f>
      </c>
      <c r="B12" s="10">
        <f>IF(A12="","",SUMIF('1年の仕事'!$D$6:$D$35,A12,'1年の仕事'!$F$6:$F$35))</f>
      </c>
      <c r="C12" s="10">
        <f>IF(A12="","",IF(ROW()&lt;=15,SUMIF('1年の仕事'!$G$6:$G$35,"毎月",'1年の仕事'!$F$6:$F$35),0))</f>
      </c>
      <c r="D12" s="17">
        <f>IF(A12="","",B12+C12)</f>
      </c>
      <c r="E12" s="10">
        <f>IF(D12="","",INT(D12/60)&amp;"時間"&amp;MOD(D12,60)&amp;"分")</f>
      </c>
      <c r="F12" s="18">
        <f>IF(A12="","",COUNTIFS('1年の仕事'!$D$6:$D$35,A12,'1年の仕事'!$K$6:$K$35,"未"))</f>
      </c>
    </row>
    <row r="13" ht="22" customHeight="1" spans="1:6" x14ac:dyDescent="0.25">
      <c r="A13" s="12">
        <f>IF('1年の仕事'!$B$2="","",DATE('1年の仕事'!$B$2,ROW(),1))</f>
      </c>
      <c r="B13" s="10">
        <f>IF(A13="","",SUMIF('1年の仕事'!$D$6:$D$35,A13,'1年の仕事'!$F$6:$F$35))</f>
      </c>
      <c r="C13" s="10">
        <f>IF(A13="","",IF(ROW()&lt;=15,SUMIF('1年の仕事'!$G$6:$G$35,"毎月",'1年の仕事'!$F$6:$F$35),0))</f>
      </c>
      <c r="D13" s="17">
        <f>IF(A13="","",B13+C13)</f>
      </c>
      <c r="E13" s="10">
        <f>IF(D13="","",INT(D13/60)&amp;"時間"&amp;MOD(D13,60)&amp;"分")</f>
      </c>
      <c r="F13" s="18">
        <f>IF(A13="","",COUNTIFS('1年の仕事'!$D$6:$D$35,A13,'1年の仕事'!$K$6:$K$35,"未"))</f>
      </c>
    </row>
    <row r="14" ht="22" customHeight="1" spans="1:6" x14ac:dyDescent="0.25">
      <c r="A14" s="12">
        <f>IF('1年の仕事'!$B$2="","",DATE('1年の仕事'!$B$2,ROW(),1))</f>
      </c>
      <c r="B14" s="10">
        <f>IF(A14="","",SUMIF('1年の仕事'!$D$6:$D$35,A14,'1年の仕事'!$F$6:$F$35))</f>
      </c>
      <c r="C14" s="10">
        <f>IF(A14="","",IF(ROW()&lt;=15,SUMIF('1年の仕事'!$G$6:$G$35,"毎月",'1年の仕事'!$F$6:$F$35),0))</f>
      </c>
      <c r="D14" s="17">
        <f>IF(A14="","",B14+C14)</f>
      </c>
      <c r="E14" s="10">
        <f>IF(D14="","",INT(D14/60)&amp;"時間"&amp;MOD(D14,60)&amp;"分")</f>
      </c>
      <c r="F14" s="18">
        <f>IF(A14="","",COUNTIFS('1年の仕事'!$D$6:$D$35,A14,'1年の仕事'!$K$6:$K$35,"未"))</f>
      </c>
    </row>
    <row r="15" ht="22" customHeight="1" spans="1:6" x14ac:dyDescent="0.25">
      <c r="A15" s="12">
        <f>IF('1年の仕事'!$B$2="","",DATE('1年の仕事'!$B$2,ROW(),1))</f>
      </c>
      <c r="B15" s="10">
        <f>IF(A15="","",SUMIF('1年の仕事'!$D$6:$D$35,A15,'1年の仕事'!$F$6:$F$35))</f>
      </c>
      <c r="C15" s="10">
        <f>IF(A15="","",IF(ROW()&lt;=15,SUMIF('1年の仕事'!$G$6:$G$35,"毎月",'1年の仕事'!$F$6:$F$35),0))</f>
      </c>
      <c r="D15" s="17">
        <f>IF(A15="","",B15+C15)</f>
      </c>
      <c r="E15" s="10">
        <f>IF(D15="","",INT(D15/60)&amp;"時間"&amp;MOD(D15,60)&amp;"分")</f>
      </c>
      <c r="F15" s="18">
        <f>IF(A15="","",COUNTIFS('1年の仕事'!$D$6:$D$35,A15,'1年の仕事'!$K$6:$K$35,"未"))</f>
      </c>
    </row>
    <row r="16" ht="22" customHeight="1" spans="1:6" x14ac:dyDescent="0.25">
      <c r="A16" s="12">
        <f>IF('1年の仕事'!$B$2="","",DATE('1年の仕事'!$B$2,ROW(),1))</f>
      </c>
      <c r="B16" s="10">
        <f>IF(A16="","",SUMIF('1年の仕事'!$D$6:$D$35,A16,'1年の仕事'!$F$6:$F$35))</f>
      </c>
      <c r="C16" s="10">
        <f>IF(A16="","",IF(ROW()&lt;=15,SUMIF('1年の仕事'!$G$6:$G$35,"毎月",'1年の仕事'!$F$6:$F$35),0))</f>
      </c>
      <c r="D16" s="17">
        <f>IF(A16="","",B16+C16)</f>
      </c>
      <c r="E16" s="10">
        <f>IF(D16="","",INT(D16/60)&amp;"時間"&amp;MOD(D16,60)&amp;"分")</f>
      </c>
      <c r="F16" s="18">
        <f>IF(A16="","",COUNTIFS('1年の仕事'!$D$6:$D$35,A16,'1年の仕事'!$K$6:$K$35,"未"))</f>
      </c>
    </row>
    <row r="17" ht="22" customHeight="1" spans="1:6" x14ac:dyDescent="0.25">
      <c r="A17" s="12">
        <f>IF('1年の仕事'!$B$2="","",DATE('1年の仕事'!$B$2,ROW(),1))</f>
      </c>
      <c r="B17" s="10">
        <f>IF(A17="","",SUMIF('1年の仕事'!$D$6:$D$35,A17,'1年の仕事'!$F$6:$F$35))</f>
      </c>
      <c r="C17" s="10">
        <f>IF(A17="","",IF(ROW()&lt;=15,SUMIF('1年の仕事'!$G$6:$G$35,"毎月",'1年の仕事'!$F$6:$F$35),0))</f>
      </c>
      <c r="D17" s="17">
        <f>IF(A17="","",B17+C17)</f>
      </c>
      <c r="E17" s="10">
        <f>IF(D17="","",INT(D17/60)&amp;"時間"&amp;MOD(D17,60)&amp;"分")</f>
      </c>
      <c r="F17" s="18">
        <f>IF(A17="","",COUNTIFS('1年の仕事'!$D$6:$D$35,A17,'1年の仕事'!$K$6:$K$35,"未"))</f>
      </c>
    </row>
  </sheetData>
  <sheetProtection sheet="1" formatColumns="0" formatRows="0"/>
  <mergeCells count="1">
    <mergeCell ref="A1:F1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1年の仕事</vt:lpstr>
      <vt:lpstr>月ごとの時間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2026-10-21T11:21:00Z</dcterms:created>
  <dcterms:modified xsi:type="dcterms:W3CDTF">2026-10-21T11:21:00Z</dcterms:modified>
</cp:coreProperties>
</file>