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改正の基本" state="visible" r:id="rId5"/>
    <sheet sheetId="3" name="新旧対照表" state="visible" r:id="rId6"/>
    <sheet sheetId="4" name="議案（印刷用）" state="visible" r:id="rId7"/>
    <sheet sheetId="5" name="段取り表" state="visible" r:id="rId8"/>
  </sheets>
  <definedNames>
    <definedName name="_xlnm.Print_Area" localSheetId="0">'使い方'!$A$1:$C$11</definedName>
    <definedName name="_xlnm.Print_Area" localSheetId="1">'改正の基本'!$A$1:$C$18</definedName>
    <definedName name="_xlnm.Print_Area" localSheetId="2">'新旧対照表'!$A$1:$H$36</definedName>
    <definedName name="_xlnm.Print_Titles" localSheetId="2">'新旧対照表'!$5:$5</definedName>
    <definedName name="_xlnm.Print_Area" localSheetId="3">'議案（印刷用）'!$A$1:$B$67</definedName>
    <definedName name="_xlnm.Print_Area" localSheetId="4">'段取り表'!$A$1:$G$27</definedName>
    <definedName name="_xlnm.Print_Titles" localSheetId="4">'段取り表'!$5:$5</definedName>
  </definedNames>
  <calcPr calcId="171027" fullCalcOnLoad="1"/>
</workbook>
</file>

<file path=xl/sharedStrings.xml><?xml version="1.0" encoding="utf-8"?>
<sst xmlns="http://schemas.openxmlformats.org/spreadsheetml/2006/main" count="120" uniqueCount="104">
  <si>
    <t>規約改正の新旧対照表と段取り表の使い方</t>
  </si>
  <si>
    <t>手順</t>
  </si>
  <si>
    <t>何をする</t>
  </si>
  <si>
    <t>どこに入れる</t>
  </si>
  <si>
    <t>会の名前・規約の名前・総会の日・会員の数を入れる。今の規約の「規約の変更」の条を開き、賛成の数の決め方を写す。B16 に要る賛成の数が出る</t>
  </si>
  <si>
    <t>改正の基本 B3〜B14</t>
  </si>
  <si>
    <t>変える条を1行に1つずつ書く。区分は改正・新設・削除から選ぶ。改正の理由を1文で書く。H 列に注意が出たら直す</t>
  </si>
  <si>
    <t>新旧対照表 B〜G 列（6〜35 行目）</t>
  </si>
  <si>
    <t>総会の日を入れると予定日が出る。日数は会の都合で変えてよい。誰がやるかを決めて、役員に配る</t>
  </si>
  <si>
    <t>段取り表 C 列・E 列</t>
  </si>
  <si>
    <t>議案を印刷し、総会の案内に同封する。附則（施行日）は改正の基本から自動で入る</t>
  </si>
  <si>
    <t>議案（印刷用）</t>
  </si>
  <si>
    <t>段取りの日数は編集部の目安です。会の規約と市の案内を優先してください。法令で日数が決まっているものとして私たちが確かめたのは、法人（認可地縁団体）の総会の通知（少なくとも5日前。地方自治法第260条の15）です。</t>
  </si>
  <si>
    <t>改正箇所の下線は Excel の式では付けられません。改正案の変えた語を【】で囲んでおき、印刷した後に手で下線を引いてください。</t>
  </si>
  <si>
    <t>法人の会は、規約を変えても市町村長の認可を受けるまで効力が生じません（地方自治法第260条の3第2項）。総会の前に市の担当課へ相談してください。</t>
  </si>
  <si>
    <t>改正の基本</t>
  </si>
  <si>
    <t>項目</t>
  </si>
  <si>
    <t>入れる値</t>
  </si>
  <si>
    <t>書き方の例</t>
  </si>
  <si>
    <t>会の名前</t>
  </si>
  <si>
    <t>○○町自治会</t>
  </si>
  <si>
    <t>規約の名前</t>
  </si>
  <si>
    <t>○○町自治会規約</t>
  </si>
  <si>
    <t>総会の日</t>
  </si>
  <si>
    <t>2027/4/25 のように入れる</t>
  </si>
  <si>
    <t>会員の数</t>
  </si>
  <si>
    <t>世帯で数える会は世帯の数</t>
  </si>
  <si>
    <t>法人（認可地縁団体）か</t>
  </si>
  <si>
    <t>いいえ</t>
  </si>
  <si>
    <t>はい／いいえ から選ぶ</t>
  </si>
  <si>
    <t>「規約の変更」の条の番号</t>
  </si>
  <si>
    <t>第30条</t>
  </si>
  <si>
    <t>賛成の数の書き方</t>
  </si>
  <si>
    <t>割合以上</t>
  </si>
  <si>
    <t>割合以上／過半数 から選ぶ</t>
  </si>
  <si>
    <t>割合の分子</t>
  </si>
  <si>
    <t>3分の2以上なら 2（過半数なら空でよい）</t>
  </si>
  <si>
    <t>割合の分母</t>
  </si>
  <si>
    <t>3分の2以上なら 3（過半数なら空でよい）</t>
  </si>
  <si>
    <t>数える元</t>
  </si>
  <si>
    <t>会員全体</t>
  </si>
  <si>
    <t>会員全体／出席した会員 から選ぶ</t>
  </si>
  <si>
    <t>出席とみなす見込み（本人＋委任状＋書面表決書）</t>
  </si>
  <si>
    <t>見込みの人数</t>
  </si>
  <si>
    <t>施行日</t>
  </si>
  <si>
    <t>法人なら空でよい（認可の日になる）</t>
  </si>
  <si>
    <t>要る賛成の数</t>
  </si>
  <si>
    <t>人。この数以上の賛成で可決</t>
  </si>
  <si>
    <t>見通し</t>
  </si>
  <si>
    <t>出席とみなす見込みと比べる</t>
  </si>
  <si>
    <t>確かめ</t>
  </si>
  <si>
    <t>注意があればここに出る</t>
  </si>
  <si>
    <t>新旧対照表</t>
  </si>
  <si>
    <t>変える条を1行に1つずつ書きます。左が改正案、右が現行です。改正案の変えた語は【】で囲み、印刷した後に下線を引きます。</t>
  </si>
  <si>
    <t>区分は、改正（文を変える）・新設（条を足す。現行は空）・削除（条をなくす。改正案は空）から選びます。</t>
  </si>
  <si>
    <t>番号</t>
  </si>
  <si>
    <t>条</t>
  </si>
  <si>
    <t>見出し</t>
  </si>
  <si>
    <t>改正案</t>
  </si>
  <si>
    <t>現行</t>
  </si>
  <si>
    <t>区分</t>
  </si>
  <si>
    <t>改正の理由</t>
  </si>
  <si>
    <t>第10条</t>
  </si>
  <si>
    <t>役員の任期</t>
  </si>
  <si>
    <t>役員の任期は、【2年】とする。</t>
  </si>
  <si>
    <t>役員の任期は、1年とする。</t>
  </si>
  <si>
    <t>改正</t>
  </si>
  <si>
    <t>1年では仕事に慣れたころに交代になり、毎年の引き継ぎの負担が大きいため。</t>
  </si>
  <si>
    <t>第28条</t>
  </si>
  <si>
    <t>会費</t>
  </si>
  <si>
    <t>【会費の額は、総会において別に定める。】</t>
  </si>
  <si>
    <t>会費は、1世帯月額○○○円とする。</t>
  </si>
  <si>
    <t>会費の額を変えるたびに規約を改正しなくてよいよう、額は総会で決めることにするため。</t>
  </si>
  <si>
    <t>附則</t>
  </si>
  <si>
    <t>新設</t>
  </si>
  <si>
    <t>改正後の規約をいつから使うかを決めるため。</t>
  </si>
  <si>
    <t>改正の基本 B7・B14 から自動で入る</t>
  </si>
  <si>
    <t>（新設）</t>
  </si>
  <si>
    <t>規約改正の段取り表</t>
  </si>
  <si>
    <t>日数は編集部の目安です。会の規約と市の案内を優先して変えてください。法令で日数が決まっているものとして私たちが確かめたのは、法人の総会の通知（少なくとも5日前）です。</t>
  </si>
  <si>
    <t>段</t>
  </si>
  <si>
    <t>総会の日からの日数</t>
  </si>
  <si>
    <t>予定日</t>
  </si>
  <si>
    <t>誰が</t>
  </si>
  <si>
    <t>法人だけ</t>
  </si>
  <si>
    <t>済</t>
  </si>
  <si>
    <t>役員会で、変える条と理由を決める（今の規約の「規約の変更」の条も読む）</t>
  </si>
  <si>
    <t>役員会</t>
  </si>
  <si>
    <t>新旧対照表の原案を作る</t>
  </si>
  <si>
    <t>会長・書記</t>
  </si>
  <si>
    <t>市の担当課に原案を見てもらう</t>
  </si>
  <si>
    <t>会長</t>
  </si>
  <si>
    <t>○</t>
  </si>
  <si>
    <t>役員会で議案を決める。要る賛成の数を確かめる</t>
  </si>
  <si>
    <t>総会の案内・議案・書面表決書（または委任状）を配る</t>
  </si>
  <si>
    <t>書記・班長</t>
  </si>
  <si>
    <t>書面表決書の集まりを数える</t>
  </si>
  <si>
    <t>書記</t>
  </si>
  <si>
    <t>総会で議決する。賛否の数を議事録に書く</t>
  </si>
  <si>
    <t>議長・書記</t>
  </si>
  <si>
    <t>議事録に署名をもらい、原本を規約と綴じる</t>
  </si>
  <si>
    <t>書記・議事録署名人</t>
  </si>
  <si>
    <t>認可を申請する（申請書・改正の内容と理由の書類・議決を証する書類）</t>
  </si>
  <si>
    <t>施行日（法人は認可の日）から新しい規約を使い、改正後の全文を会員に配る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</si>
</sst>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/m/d"/>
    <numFmt numFmtId="165" formatCode="[$-411]m/d(aaa)"/>
    <numFmt numFmtId="166" formatCode="+0;-0;0"/>
  </numFmts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</font>
    <font>
      <color rgb="FF6B7280"/>
    </font>
    <font>
      <color rgb="FF0D47A1"/>
    </font>
    <font>
      <b/>
      <color rgb="FF0D2B6B"/>
      <sz val="13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5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D1D5DB"/>
      </left>
      <right style="thin">
        <color rgb="FFD1D5DB"/>
      </right>
      <top style="medium">
        <color rgb="FF0D47A1"/>
      </top>
      <bottom style="thin">
        <color rgb="FFD1D5DB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vertical="center" wrapText="1"/>
    </xf>
    <xf numFmtId="164" fontId="0" fillId="2" borderId="3" xfId="0" applyNumberFormat="1" applyFill="1" applyBorder="1" applyAlignment="1" applyProtection="1">
      <alignment vertical="center" wrapText="1"/>
      <protection locked="0"/>
    </xf>
    <xf numFmtId="1" fontId="0" fillId="2" borderId="3" xfId="0" applyNumberFormat="1" applyFill="1" applyBorder="1" applyAlignment="1" applyProtection="1">
      <alignment vertical="center" wrapText="1"/>
      <protection locked="0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2" xfId="0" applyBorder="1" applyAlignment="1">
      <alignment vertical="top" wrapText="1"/>
    </xf>
    <xf numFmtId="0" fontId="7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horizontal="right" vertical="center"/>
    </xf>
    <xf numFmtId="165" fontId="2" fillId="0" borderId="2" xfId="0" applyNumberFormat="1" applyFont="1" applyBorder="1" applyAlignment="1">
      <alignment horizontal="center" vertical="center" wrapText="1"/>
    </xf>
    <xf numFmtId="166" fontId="0" fillId="2" borderId="3" xfId="0" applyNumberFormat="1" applyFill="1" applyBorder="1" applyAlignment="1" applyProtection="1">
      <alignment horizontal="center" vertical="center"/>
      <protection locked="0"/>
    </xf>
    <xf numFmtId="165" fontId="0" fillId="0" borderId="2" xfId="0" applyNumberFormat="1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rgb="FF9CA3AF"/>
      </font>
      <fill>
        <patternFill patternType="solid">
          <bgColor rgb="FFE5E7E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1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8" customHeight="1" spans="1:3" x14ac:dyDescent="0.25">
      <c r="A4" s="3">
        <v>1</v>
      </c>
      <c r="B4" s="4" t="s">
        <v>4</v>
      </c>
      <c r="C4" s="4" t="s">
        <v>5</v>
      </c>
    </row>
    <row r="5" ht="48" customHeight="1" spans="1:3" x14ac:dyDescent="0.25">
      <c r="A5" s="3">
        <v>2</v>
      </c>
      <c r="B5" s="4" t="s">
        <v>6</v>
      </c>
      <c r="C5" s="4" t="s">
        <v>7</v>
      </c>
    </row>
    <row r="6" ht="48" customHeight="1" spans="1:3" x14ac:dyDescent="0.25">
      <c r="A6" s="3">
        <v>3</v>
      </c>
      <c r="B6" s="4" t="s">
        <v>8</v>
      </c>
      <c r="C6" s="4" t="s">
        <v>9</v>
      </c>
    </row>
    <row r="7" ht="48" customHeight="1" spans="1:3" x14ac:dyDescent="0.25">
      <c r="A7" s="3">
        <v>4</v>
      </c>
      <c r="B7" s="4" t="s">
        <v>10</v>
      </c>
      <c r="C7" s="4" t="s">
        <v>11</v>
      </c>
    </row>
    <row r="9" ht="52" customHeight="1" spans="1:3" x14ac:dyDescent="0.25">
      <c r="A9" s="5" t="s">
        <v>12</v>
      </c>
      <c r="B9" s="5"/>
      <c r="C9" s="5"/>
    </row>
    <row r="10" ht="36" customHeight="1" spans="1:3" x14ac:dyDescent="0.25">
      <c r="A10" s="6" t="s">
        <v>13</v>
      </c>
      <c r="B10" s="6"/>
      <c r="C10" s="6"/>
    </row>
    <row r="11" ht="36" customHeight="1" spans="1:3" x14ac:dyDescent="0.25">
      <c r="A11" s="6" t="s">
        <v>14</v>
      </c>
      <c r="B11" s="6"/>
      <c r="C11" s="6"/>
    </row>
  </sheetData>
  <sheetProtection sheet="1" formatColumns="0" formatRows="0"/>
  <mergeCells count="3">
    <mergeCell ref="A9:C9"/>
    <mergeCell ref="A10:C10"/>
    <mergeCell ref="A11:C11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18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40" customWidth="1"/>
    <col min="3" max="3" width="46" customWidth="1"/>
  </cols>
  <sheetData>
    <row r="1" ht="28" customHeight="1" spans="1:1" x14ac:dyDescent="0.25">
      <c r="A1" s="1" t="s">
        <v>15</v>
      </c>
    </row>
    <row r="2" spans="1:3" x14ac:dyDescent="0.25">
      <c r="A2" s="2" t="s">
        <v>16</v>
      </c>
      <c r="B2" s="2" t="s">
        <v>17</v>
      </c>
      <c r="C2" s="2" t="s">
        <v>18</v>
      </c>
    </row>
    <row r="3" ht="24" customHeight="1" spans="1:3" x14ac:dyDescent="0.25">
      <c r="A3" s="7" t="s">
        <v>19</v>
      </c>
      <c r="B3" s="8" t="s">
        <v>20</v>
      </c>
      <c r="C3" s="9" t="s">
        <v>20</v>
      </c>
    </row>
    <row r="4" ht="24" customHeight="1" spans="1:3" x14ac:dyDescent="0.25">
      <c r="A4" s="7" t="s">
        <v>21</v>
      </c>
      <c r="B4" s="8" t="s">
        <v>22</v>
      </c>
      <c r="C4" s="9" t="s">
        <v>22</v>
      </c>
    </row>
    <row r="5" ht="24" customHeight="1" spans="1:3" x14ac:dyDescent="0.25">
      <c r="A5" s="7" t="s">
        <v>23</v>
      </c>
      <c r="B5" s="10">
        <v>46502</v>
      </c>
      <c r="C5" s="9" t="s">
        <v>24</v>
      </c>
    </row>
    <row r="6" ht="24" customHeight="1" spans="1:3" x14ac:dyDescent="0.25">
      <c r="A6" s="7" t="s">
        <v>25</v>
      </c>
      <c r="B6" s="11">
        <v>60</v>
      </c>
      <c r="C6" s="9" t="s">
        <v>26</v>
      </c>
    </row>
    <row r="7" ht="24" customHeight="1" spans="1:3" x14ac:dyDescent="0.25">
      <c r="A7" s="7" t="s">
        <v>27</v>
      </c>
      <c r="B7" s="8" t="s">
        <v>28</v>
      </c>
      <c r="C7" s="9" t="s">
        <v>29</v>
      </c>
    </row>
    <row r="8" ht="24" customHeight="1" spans="1:3" x14ac:dyDescent="0.25">
      <c r="A8" s="7" t="s">
        <v>30</v>
      </c>
      <c r="B8" s="8" t="s">
        <v>31</v>
      </c>
      <c r="C8" s="9" t="s">
        <v>31</v>
      </c>
    </row>
    <row r="9" ht="24" customHeight="1" spans="1:3" x14ac:dyDescent="0.25">
      <c r="A9" s="7" t="s">
        <v>32</v>
      </c>
      <c r="B9" s="8" t="s">
        <v>33</v>
      </c>
      <c r="C9" s="9" t="s">
        <v>34</v>
      </c>
    </row>
    <row r="10" ht="24" customHeight="1" spans="1:3" x14ac:dyDescent="0.25">
      <c r="A10" s="7" t="s">
        <v>35</v>
      </c>
      <c r="B10" s="11">
        <v>2</v>
      </c>
      <c r="C10" s="9" t="s">
        <v>36</v>
      </c>
    </row>
    <row r="11" ht="24" customHeight="1" spans="1:3" x14ac:dyDescent="0.25">
      <c r="A11" s="7" t="s">
        <v>37</v>
      </c>
      <c r="B11" s="11">
        <v>3</v>
      </c>
      <c r="C11" s="9" t="s">
        <v>38</v>
      </c>
    </row>
    <row r="12" ht="24" customHeight="1" spans="1:3" x14ac:dyDescent="0.25">
      <c r="A12" s="7" t="s">
        <v>39</v>
      </c>
      <c r="B12" s="8" t="s">
        <v>40</v>
      </c>
      <c r="C12" s="9" t="s">
        <v>41</v>
      </c>
    </row>
    <row r="13" ht="36" customHeight="1" spans="1:3" x14ac:dyDescent="0.25">
      <c r="A13" s="7" t="s">
        <v>42</v>
      </c>
      <c r="B13" s="11">
        <v>42</v>
      </c>
      <c r="C13" s="9" t="s">
        <v>43</v>
      </c>
    </row>
    <row r="14" ht="24" customHeight="1" spans="1:3" x14ac:dyDescent="0.25">
      <c r="A14" s="7" t="s">
        <v>44</v>
      </c>
      <c r="B14" s="10">
        <v>46502</v>
      </c>
      <c r="C14" s="9" t="s">
        <v>45</v>
      </c>
    </row>
    <row r="16" ht="24" customHeight="1" spans="1:3" x14ac:dyDescent="0.25">
      <c r="A16" s="7" t="s">
        <v>46</v>
      </c>
      <c r="B16" s="12">
        <f>IF(B6="","",IF(B9="過半数",INT(IF(B12="出席した会員",B13,B6)/2)+1,IF(OR(B10="",B11=""),"",ROUNDUP(IF(B12="出席した会員",B13,B6)*B10/B11,0))))</f>
      </c>
      <c r="C16" s="9" t="s">
        <v>47</v>
      </c>
    </row>
    <row r="17" ht="48" customHeight="1" spans="1:3" x14ac:dyDescent="0.25">
      <c r="A17" s="7" t="s">
        <v>48</v>
      </c>
      <c r="B17" s="13">
        <f>IF(OR(B16="",B13=""),"",IF(B13&gt;=B16,"出席の見込みで届きます","出席の見込みだけでは届きません。書面表決書を先に集めます"))</f>
      </c>
      <c r="C17" s="9" t="s">
        <v>49</v>
      </c>
    </row>
    <row r="18" ht="48" customHeight="1" spans="1:3" x14ac:dyDescent="0.25">
      <c r="A18" s="7" t="s">
        <v>50</v>
      </c>
      <c r="B18" s="13">
        <f>IF(AND(B7="はい",B12="出席した会員"),"法人は会員全体（総構成員）の4分の3が基準です。規約に別段の定めがあるか確かめます",IF(AND(B7="いいえ",B14&lt;&gt;"",B5&lt;&gt;"",B14&lt;B5),"施行日が総会の日より前です",""))</f>
      </c>
      <c r="C18" s="9" t="s">
        <v>51</v>
      </c>
    </row>
  </sheetData>
  <sheetProtection sheet="1" formatColumns="0" formatRows="0"/>
  <dataValidations count="9">
    <dataValidation type="whole" allowBlank="1" showErrorMessage="1" errorTitle="割合の分子" error="1〜99 の整数を入れてください" sqref="B10">
      <formula1>1</formula1>
      <formula2>99</formula2>
    </dataValidation>
    <dataValidation type="whole" allowBlank="1" showErrorMessage="1" errorTitle="割合の分母" error="1〜99 の整数を入れてください" sqref="B11">
      <formula1>1</formula1>
      <formula2>99</formula2>
    </dataValidation>
    <dataValidation type="list" allowBlank="1" showErrorMessage="1" errorTitle="数える元" error="「会員全体」「出席した会員」から選んでください" sqref="B12">
      <formula1>"会員全体,出席した会員"</formula1>
    </dataValidation>
    <dataValidation type="whole" allowBlank="1" showErrorMessage="1" errorTitle="出席とみなす見込み" error="0〜9999 の整数を入れてください" sqref="B13">
      <formula1>0</formula1>
      <formula2>9999</formula2>
    </dataValidation>
    <dataValidation type="date" allowBlank="1" showErrorMessage="1" errorTitle="施行日" error="日付を入れてください（例 2027/4/25）" sqref="B14">
      <formula1>36526</formula1>
      <formula2>73415</formula2>
    </dataValidation>
    <dataValidation type="date" allowBlank="1" showErrorMessage="1" errorTitle="総会の日" error="日付を入れてください（例 2027/4/25）" sqref="B5">
      <formula1>36526</formula1>
      <formula2>73415</formula2>
    </dataValidation>
    <dataValidation type="whole" allowBlank="1" showErrorMessage="1" errorTitle="会員の数" error="1〜9999 の整数を入れてください" sqref="B6">
      <formula1>1</formula1>
      <formula2>9999</formula2>
    </dataValidation>
    <dataValidation type="list" allowBlank="1" showErrorMessage="1" errorTitle="法人か" error="「はい」「いいえ」から選んでください" sqref="B7">
      <formula1>"はい,いいえ"</formula1>
    </dataValidation>
    <dataValidation type="list" allowBlank="1" showErrorMessage="1" errorTitle="賛成の数の書き方" error="「割合以上」「過半数」から選んでください" sqref="B9">
      <formula1>"割合以上,過半数"</formula1>
    </dataValidation>
  </dataValidation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H36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0" customWidth="1"/>
    <col min="3" max="3" width="14" customWidth="1"/>
    <col min="4" max="5" width="44" customWidth="1"/>
    <col min="6" max="6" width="8" customWidth="1"/>
    <col min="7" max="7" width="38" customWidth="1"/>
    <col min="8" max="8" width="26" customWidth="1"/>
  </cols>
  <sheetData>
    <row r="1" ht="28" customHeight="1" spans="1:1" x14ac:dyDescent="0.25">
      <c r="A1" s="1" t="s">
        <v>52</v>
      </c>
    </row>
    <row r="2" ht="30" customHeight="1" spans="1:8" x14ac:dyDescent="0.25">
      <c r="A2" s="14" t="s">
        <v>53</v>
      </c>
      <c r="B2" s="14"/>
      <c r="C2" s="14"/>
      <c r="D2" s="14"/>
      <c r="E2" s="14"/>
      <c r="F2" s="14"/>
      <c r="G2" s="14"/>
      <c r="H2" s="14"/>
    </row>
    <row r="3" ht="22" customHeight="1" spans="1:8" x14ac:dyDescent="0.25">
      <c r="A3" s="14" t="s">
        <v>54</v>
      </c>
      <c r="B3" s="14"/>
      <c r="C3" s="14"/>
      <c r="D3" s="14"/>
      <c r="E3" s="14"/>
      <c r="F3" s="14"/>
      <c r="G3" s="14"/>
      <c r="H3" s="14"/>
    </row>
    <row r="5" ht="22" customHeight="1" spans="1:8" x14ac:dyDescent="0.25">
      <c r="A5" s="2" t="s">
        <v>55</v>
      </c>
      <c r="B5" s="2" t="s">
        <v>56</v>
      </c>
      <c r="C5" s="2" t="s">
        <v>57</v>
      </c>
      <c r="D5" s="2" t="s">
        <v>58</v>
      </c>
      <c r="E5" s="2" t="s">
        <v>59</v>
      </c>
      <c r="F5" s="2" t="s">
        <v>60</v>
      </c>
      <c r="G5" s="2" t="s">
        <v>61</v>
      </c>
      <c r="H5" s="2" t="s">
        <v>50</v>
      </c>
    </row>
    <row r="6" ht="36" customHeight="1" spans="1:8" x14ac:dyDescent="0.25">
      <c r="A6" s="15">
        <f>IF(B6="","",COUNTA($B$6:B6))</f>
      </c>
      <c r="B6" s="8" t="s">
        <v>62</v>
      </c>
      <c r="C6" s="8" t="s">
        <v>63</v>
      </c>
      <c r="D6" s="8" t="s">
        <v>64</v>
      </c>
      <c r="E6" s="8" t="s">
        <v>65</v>
      </c>
      <c r="F6" s="16" t="s">
        <v>66</v>
      </c>
      <c r="G6" s="8" t="s">
        <v>67</v>
      </c>
      <c r="H6" s="17">
        <f>IF(B6="","",IF(AND(F6="新設",E6&lt;&gt;""),"新設なのに現行が入っています",IF(AND(F6="削除",D6&lt;&gt;""),"削除なのに改正案が入っています",IF(AND(F6="改正",OR(D6="",E6="")),"改正案と現行の両方を入れます",IF(AND(F6="改正",D6=E6),"改正案と現行が同じです","")))))</f>
      </c>
    </row>
    <row r="7" ht="36" customHeight="1" spans="1:8" x14ac:dyDescent="0.25">
      <c r="A7" s="15">
        <f>IF(B7="","",COUNTA($B$6:B7))</f>
      </c>
      <c r="B7" s="8" t="s">
        <v>68</v>
      </c>
      <c r="C7" s="8" t="s">
        <v>69</v>
      </c>
      <c r="D7" s="8" t="s">
        <v>70</v>
      </c>
      <c r="E7" s="8" t="s">
        <v>71</v>
      </c>
      <c r="F7" s="16" t="s">
        <v>66</v>
      </c>
      <c r="G7" s="8" t="s">
        <v>72</v>
      </c>
      <c r="H7" s="17">
        <f>IF(B7="","",IF(AND(F7="新設",E7&lt;&gt;""),"新設なのに現行が入っています",IF(AND(F7="削除",D7&lt;&gt;""),"削除なのに改正案が入っています",IF(AND(F7="改正",OR(D7="",E7="")),"改正案と現行の両方を入れます",IF(AND(F7="改正",D7=E7),"改正案と現行が同じです","")))))</f>
      </c>
    </row>
    <row r="8" ht="36" customHeight="1" spans="1:8" x14ac:dyDescent="0.25">
      <c r="A8" s="15">
        <f>IF(B8="","",COUNTA($B$6:B8))</f>
      </c>
      <c r="B8" s="8"/>
      <c r="C8" s="8"/>
      <c r="D8" s="8"/>
      <c r="E8" s="8"/>
      <c r="F8" s="16"/>
      <c r="G8" s="8"/>
      <c r="H8" s="17">
        <f>IF(B8="","",IF(AND(F8="新設",E8&lt;&gt;""),"新設なのに現行が入っています",IF(AND(F8="削除",D8&lt;&gt;""),"削除なのに改正案が入っています",IF(AND(F8="改正",OR(D8="",E8="")),"改正案と現行の両方を入れます",IF(AND(F8="改正",D8=E8),"改正案と現行が同じです","")))))</f>
      </c>
    </row>
    <row r="9" ht="36" customHeight="1" spans="1:8" x14ac:dyDescent="0.25">
      <c r="A9" s="15">
        <f>IF(B9="","",COUNTA($B$6:B9))</f>
      </c>
      <c r="B9" s="8"/>
      <c r="C9" s="8"/>
      <c r="D9" s="8"/>
      <c r="E9" s="8"/>
      <c r="F9" s="16"/>
      <c r="G9" s="8"/>
      <c r="H9" s="17">
        <f>IF(B9="","",IF(AND(F9="新設",E9&lt;&gt;""),"新設なのに現行が入っています",IF(AND(F9="削除",D9&lt;&gt;""),"削除なのに改正案が入っています",IF(AND(F9="改正",OR(D9="",E9="")),"改正案と現行の両方を入れます",IF(AND(F9="改正",D9=E9),"改正案と現行が同じです","")))))</f>
      </c>
    </row>
    <row r="10" ht="36" customHeight="1" spans="1:8" x14ac:dyDescent="0.25">
      <c r="A10" s="15">
        <f>IF(B10="","",COUNTA($B$6:B10))</f>
      </c>
      <c r="B10" s="8"/>
      <c r="C10" s="8"/>
      <c r="D10" s="8"/>
      <c r="E10" s="8"/>
      <c r="F10" s="16"/>
      <c r="G10" s="8"/>
      <c r="H10" s="17">
        <f>IF(B10="","",IF(AND(F10="新設",E10&lt;&gt;""),"新設なのに現行が入っています",IF(AND(F10="削除",D10&lt;&gt;""),"削除なのに改正案が入っています",IF(AND(F10="改正",OR(D10="",E10="")),"改正案と現行の両方を入れます",IF(AND(F10="改正",D10=E10),"改正案と現行が同じです","")))))</f>
      </c>
    </row>
    <row r="11" ht="36" customHeight="1" spans="1:8" x14ac:dyDescent="0.25">
      <c r="A11" s="15">
        <f>IF(B11="","",COUNTA($B$6:B11))</f>
      </c>
      <c r="B11" s="8"/>
      <c r="C11" s="8"/>
      <c r="D11" s="8"/>
      <c r="E11" s="8"/>
      <c r="F11" s="16"/>
      <c r="G11" s="8"/>
      <c r="H11" s="17">
        <f>IF(B11="","",IF(AND(F11="新設",E11&lt;&gt;""),"新設なのに現行が入っています",IF(AND(F11="削除",D11&lt;&gt;""),"削除なのに改正案が入っています",IF(AND(F11="改正",OR(D11="",E11="")),"改正案と現行の両方を入れます",IF(AND(F11="改正",D11=E11),"改正案と現行が同じです","")))))</f>
      </c>
    </row>
    <row r="12" ht="36" customHeight="1" spans="1:8" x14ac:dyDescent="0.25">
      <c r="A12" s="15">
        <f>IF(B12="","",COUNTA($B$6:B12))</f>
      </c>
      <c r="B12" s="8"/>
      <c r="C12" s="8"/>
      <c r="D12" s="8"/>
      <c r="E12" s="8"/>
      <c r="F12" s="16"/>
      <c r="G12" s="8"/>
      <c r="H12" s="17">
        <f>IF(B12="","",IF(AND(F12="新設",E12&lt;&gt;""),"新設なのに現行が入っています",IF(AND(F12="削除",D12&lt;&gt;""),"削除なのに改正案が入っています",IF(AND(F12="改正",OR(D12="",E12="")),"改正案と現行の両方を入れます",IF(AND(F12="改正",D12=E12),"改正案と現行が同じです","")))))</f>
      </c>
    </row>
    <row r="13" ht="36" customHeight="1" spans="1:8" x14ac:dyDescent="0.25">
      <c r="A13" s="15">
        <f>IF(B13="","",COUNTA($B$6:B13))</f>
      </c>
      <c r="B13" s="8"/>
      <c r="C13" s="8"/>
      <c r="D13" s="8"/>
      <c r="E13" s="8"/>
      <c r="F13" s="16"/>
      <c r="G13" s="8"/>
      <c r="H13" s="17">
        <f>IF(B13="","",IF(AND(F13="新設",E13&lt;&gt;""),"新設なのに現行が入っています",IF(AND(F13="削除",D13&lt;&gt;""),"削除なのに改正案が入っています",IF(AND(F13="改正",OR(D13="",E13="")),"改正案と現行の両方を入れます",IF(AND(F13="改正",D13=E13),"改正案と現行が同じです","")))))</f>
      </c>
    </row>
    <row r="14" ht="36" customHeight="1" spans="1:8" x14ac:dyDescent="0.25">
      <c r="A14" s="15">
        <f>IF(B14="","",COUNTA($B$6:B14))</f>
      </c>
      <c r="B14" s="8"/>
      <c r="C14" s="8"/>
      <c r="D14" s="8"/>
      <c r="E14" s="8"/>
      <c r="F14" s="16"/>
      <c r="G14" s="8"/>
      <c r="H14" s="17">
        <f>IF(B14="","",IF(AND(F14="新設",E14&lt;&gt;""),"新設なのに現行が入っています",IF(AND(F14="削除",D14&lt;&gt;""),"削除なのに改正案が入っています",IF(AND(F14="改正",OR(D14="",E14="")),"改正案と現行の両方を入れます",IF(AND(F14="改正",D14=E14),"改正案と現行が同じです","")))))</f>
      </c>
    </row>
    <row r="15" ht="36" customHeight="1" spans="1:8" x14ac:dyDescent="0.25">
      <c r="A15" s="15">
        <f>IF(B15="","",COUNTA($B$6:B15))</f>
      </c>
      <c r="B15" s="8"/>
      <c r="C15" s="8"/>
      <c r="D15" s="8"/>
      <c r="E15" s="8"/>
      <c r="F15" s="16"/>
      <c r="G15" s="8"/>
      <c r="H15" s="17">
        <f>IF(B15="","",IF(AND(F15="新設",E15&lt;&gt;""),"新設なのに現行が入っています",IF(AND(F15="削除",D15&lt;&gt;""),"削除なのに改正案が入っています",IF(AND(F15="改正",OR(D15="",E15="")),"改正案と現行の両方を入れます",IF(AND(F15="改正",D15=E15),"改正案と現行が同じです","")))))</f>
      </c>
    </row>
    <row r="16" ht="36" customHeight="1" spans="1:8" x14ac:dyDescent="0.25">
      <c r="A16" s="15">
        <f>IF(B16="","",COUNTA($B$6:B16))</f>
      </c>
      <c r="B16" s="8"/>
      <c r="C16" s="8"/>
      <c r="D16" s="8"/>
      <c r="E16" s="8"/>
      <c r="F16" s="16"/>
      <c r="G16" s="8"/>
      <c r="H16" s="17">
        <f>IF(B16="","",IF(AND(F16="新設",E16&lt;&gt;""),"新設なのに現行が入っています",IF(AND(F16="削除",D16&lt;&gt;""),"削除なのに改正案が入っています",IF(AND(F16="改正",OR(D16="",E16="")),"改正案と現行の両方を入れます",IF(AND(F16="改正",D16=E16),"改正案と現行が同じです","")))))</f>
      </c>
    </row>
    <row r="17" ht="36" customHeight="1" spans="1:8" x14ac:dyDescent="0.25">
      <c r="A17" s="15">
        <f>IF(B17="","",COUNTA($B$6:B17))</f>
      </c>
      <c r="B17" s="8"/>
      <c r="C17" s="8"/>
      <c r="D17" s="8"/>
      <c r="E17" s="8"/>
      <c r="F17" s="16"/>
      <c r="G17" s="8"/>
      <c r="H17" s="17">
        <f>IF(B17="","",IF(AND(F17="新設",E17&lt;&gt;""),"新設なのに現行が入っています",IF(AND(F17="削除",D17&lt;&gt;""),"削除なのに改正案が入っています",IF(AND(F17="改正",OR(D17="",E17="")),"改正案と現行の両方を入れます",IF(AND(F17="改正",D17=E17),"改正案と現行が同じです","")))))</f>
      </c>
    </row>
    <row r="18" ht="36" customHeight="1" spans="1:8" x14ac:dyDescent="0.25">
      <c r="A18" s="15">
        <f>IF(B18="","",COUNTA($B$6:B18))</f>
      </c>
      <c r="B18" s="8"/>
      <c r="C18" s="8"/>
      <c r="D18" s="8"/>
      <c r="E18" s="8"/>
      <c r="F18" s="16"/>
      <c r="G18" s="8"/>
      <c r="H18" s="17">
        <f>IF(B18="","",IF(AND(F18="新設",E18&lt;&gt;""),"新設なのに現行が入っています",IF(AND(F18="削除",D18&lt;&gt;""),"削除なのに改正案が入っています",IF(AND(F18="改正",OR(D18="",E18="")),"改正案と現行の両方を入れます",IF(AND(F18="改正",D18=E18),"改正案と現行が同じです","")))))</f>
      </c>
    </row>
    <row r="19" ht="36" customHeight="1" spans="1:8" x14ac:dyDescent="0.25">
      <c r="A19" s="15">
        <f>IF(B19="","",COUNTA($B$6:B19))</f>
      </c>
      <c r="B19" s="8"/>
      <c r="C19" s="8"/>
      <c r="D19" s="8"/>
      <c r="E19" s="8"/>
      <c r="F19" s="16"/>
      <c r="G19" s="8"/>
      <c r="H19" s="17">
        <f>IF(B19="","",IF(AND(F19="新設",E19&lt;&gt;""),"新設なのに現行が入っています",IF(AND(F19="削除",D19&lt;&gt;""),"削除なのに改正案が入っています",IF(AND(F19="改正",OR(D19="",E19="")),"改正案と現行の両方を入れます",IF(AND(F19="改正",D19=E19),"改正案と現行が同じです","")))))</f>
      </c>
    </row>
    <row r="20" ht="36" customHeight="1" spans="1:8" x14ac:dyDescent="0.25">
      <c r="A20" s="15">
        <f>IF(B20="","",COUNTA($B$6:B20))</f>
      </c>
      <c r="B20" s="8"/>
      <c r="C20" s="8"/>
      <c r="D20" s="8"/>
      <c r="E20" s="8"/>
      <c r="F20" s="16"/>
      <c r="G20" s="8"/>
      <c r="H20" s="17">
        <f>IF(B20="","",IF(AND(F20="新設",E20&lt;&gt;""),"新設なのに現行が入っています",IF(AND(F20="削除",D20&lt;&gt;""),"削除なのに改正案が入っています",IF(AND(F20="改正",OR(D20="",E20="")),"改正案と現行の両方を入れます",IF(AND(F20="改正",D20=E20),"改正案と現行が同じです","")))))</f>
      </c>
    </row>
    <row r="21" ht="36" customHeight="1" spans="1:8" x14ac:dyDescent="0.25">
      <c r="A21" s="15">
        <f>IF(B21="","",COUNTA($B$6:B21))</f>
      </c>
      <c r="B21" s="8"/>
      <c r="C21" s="8"/>
      <c r="D21" s="8"/>
      <c r="E21" s="8"/>
      <c r="F21" s="16"/>
      <c r="G21" s="8"/>
      <c r="H21" s="17">
        <f>IF(B21="","",IF(AND(F21="新設",E21&lt;&gt;""),"新設なのに現行が入っています",IF(AND(F21="削除",D21&lt;&gt;""),"削除なのに改正案が入っています",IF(AND(F21="改正",OR(D21="",E21="")),"改正案と現行の両方を入れます",IF(AND(F21="改正",D21=E21),"改正案と現行が同じです","")))))</f>
      </c>
    </row>
    <row r="22" ht="36" customHeight="1" spans="1:8" x14ac:dyDescent="0.25">
      <c r="A22" s="15">
        <f>IF(B22="","",COUNTA($B$6:B22))</f>
      </c>
      <c r="B22" s="8"/>
      <c r="C22" s="8"/>
      <c r="D22" s="8"/>
      <c r="E22" s="8"/>
      <c r="F22" s="16"/>
      <c r="G22" s="8"/>
      <c r="H22" s="17">
        <f>IF(B22="","",IF(AND(F22="新設",E22&lt;&gt;""),"新設なのに現行が入っています",IF(AND(F22="削除",D22&lt;&gt;""),"削除なのに改正案が入っています",IF(AND(F22="改正",OR(D22="",E22="")),"改正案と現行の両方を入れます",IF(AND(F22="改正",D22=E22),"改正案と現行が同じです","")))))</f>
      </c>
    </row>
    <row r="23" ht="36" customHeight="1" spans="1:8" x14ac:dyDescent="0.25">
      <c r="A23" s="15">
        <f>IF(B23="","",COUNTA($B$6:B23))</f>
      </c>
      <c r="B23" s="8"/>
      <c r="C23" s="8"/>
      <c r="D23" s="8"/>
      <c r="E23" s="8"/>
      <c r="F23" s="16"/>
      <c r="G23" s="8"/>
      <c r="H23" s="17">
        <f>IF(B23="","",IF(AND(F23="新設",E23&lt;&gt;""),"新設なのに現行が入っています",IF(AND(F23="削除",D23&lt;&gt;""),"削除なのに改正案が入っています",IF(AND(F23="改正",OR(D23="",E23="")),"改正案と現行の両方を入れます",IF(AND(F23="改正",D23=E23),"改正案と現行が同じです","")))))</f>
      </c>
    </row>
    <row r="24" ht="36" customHeight="1" spans="1:8" x14ac:dyDescent="0.25">
      <c r="A24" s="15">
        <f>IF(B24="","",COUNTA($B$6:B24))</f>
      </c>
      <c r="B24" s="8"/>
      <c r="C24" s="8"/>
      <c r="D24" s="8"/>
      <c r="E24" s="8"/>
      <c r="F24" s="16"/>
      <c r="G24" s="8"/>
      <c r="H24" s="17">
        <f>IF(B24="","",IF(AND(F24="新設",E24&lt;&gt;""),"新設なのに現行が入っています",IF(AND(F24="削除",D24&lt;&gt;""),"削除なのに改正案が入っています",IF(AND(F24="改正",OR(D24="",E24="")),"改正案と現行の両方を入れます",IF(AND(F24="改正",D24=E24),"改正案と現行が同じです","")))))</f>
      </c>
    </row>
    <row r="25" ht="36" customHeight="1" spans="1:8" x14ac:dyDescent="0.25">
      <c r="A25" s="15">
        <f>IF(B25="","",COUNTA($B$6:B25))</f>
      </c>
      <c r="B25" s="8"/>
      <c r="C25" s="8"/>
      <c r="D25" s="8"/>
      <c r="E25" s="8"/>
      <c r="F25" s="16"/>
      <c r="G25" s="8"/>
      <c r="H25" s="17">
        <f>IF(B25="","",IF(AND(F25="新設",E25&lt;&gt;""),"新設なのに現行が入っています",IF(AND(F25="削除",D25&lt;&gt;""),"削除なのに改正案が入っています",IF(AND(F25="改正",OR(D25="",E25="")),"改正案と現行の両方を入れます",IF(AND(F25="改正",D25=E25),"改正案と現行が同じです","")))))</f>
      </c>
    </row>
    <row r="26" ht="36" customHeight="1" spans="1:8" x14ac:dyDescent="0.25">
      <c r="A26" s="15">
        <f>IF(B26="","",COUNTA($B$6:B26))</f>
      </c>
      <c r="B26" s="8"/>
      <c r="C26" s="8"/>
      <c r="D26" s="8"/>
      <c r="E26" s="8"/>
      <c r="F26" s="16"/>
      <c r="G26" s="8"/>
      <c r="H26" s="17">
        <f>IF(B26="","",IF(AND(F26="新設",E26&lt;&gt;""),"新設なのに現行が入っています",IF(AND(F26="削除",D26&lt;&gt;""),"削除なのに改正案が入っています",IF(AND(F26="改正",OR(D26="",E26="")),"改正案と現行の両方を入れます",IF(AND(F26="改正",D26=E26),"改正案と現行が同じです","")))))</f>
      </c>
    </row>
    <row r="27" ht="36" customHeight="1" spans="1:8" x14ac:dyDescent="0.25">
      <c r="A27" s="15">
        <f>IF(B27="","",COUNTA($B$6:B27))</f>
      </c>
      <c r="B27" s="8"/>
      <c r="C27" s="8"/>
      <c r="D27" s="8"/>
      <c r="E27" s="8"/>
      <c r="F27" s="16"/>
      <c r="G27" s="8"/>
      <c r="H27" s="17">
        <f>IF(B27="","",IF(AND(F27="新設",E27&lt;&gt;""),"新設なのに現行が入っています",IF(AND(F27="削除",D27&lt;&gt;""),"削除なのに改正案が入っています",IF(AND(F27="改正",OR(D27="",E27="")),"改正案と現行の両方を入れます",IF(AND(F27="改正",D27=E27),"改正案と現行が同じです","")))))</f>
      </c>
    </row>
    <row r="28" ht="36" customHeight="1" spans="1:8" x14ac:dyDescent="0.25">
      <c r="A28" s="15">
        <f>IF(B28="","",COUNTA($B$6:B28))</f>
      </c>
      <c r="B28" s="8"/>
      <c r="C28" s="8"/>
      <c r="D28" s="8"/>
      <c r="E28" s="8"/>
      <c r="F28" s="16"/>
      <c r="G28" s="8"/>
      <c r="H28" s="17">
        <f>IF(B28="","",IF(AND(F28="新設",E28&lt;&gt;""),"新設なのに現行が入っています",IF(AND(F28="削除",D28&lt;&gt;""),"削除なのに改正案が入っています",IF(AND(F28="改正",OR(D28="",E28="")),"改正案と現行の両方を入れます",IF(AND(F28="改正",D28=E28),"改正案と現行が同じです","")))))</f>
      </c>
    </row>
    <row r="29" ht="36" customHeight="1" spans="1:8" x14ac:dyDescent="0.25">
      <c r="A29" s="15">
        <f>IF(B29="","",COUNTA($B$6:B29))</f>
      </c>
      <c r="B29" s="8"/>
      <c r="C29" s="8"/>
      <c r="D29" s="8"/>
      <c r="E29" s="8"/>
      <c r="F29" s="16"/>
      <c r="G29" s="8"/>
      <c r="H29" s="17">
        <f>IF(B29="","",IF(AND(F29="新設",E29&lt;&gt;""),"新設なのに現行が入っています",IF(AND(F29="削除",D29&lt;&gt;""),"削除なのに改正案が入っています",IF(AND(F29="改正",OR(D29="",E29="")),"改正案と現行の両方を入れます",IF(AND(F29="改正",D29=E29),"改正案と現行が同じです","")))))</f>
      </c>
    </row>
    <row r="30" ht="36" customHeight="1" spans="1:8" x14ac:dyDescent="0.25">
      <c r="A30" s="15">
        <f>IF(B30="","",COUNTA($B$6:B30))</f>
      </c>
      <c r="B30" s="8"/>
      <c r="C30" s="8"/>
      <c r="D30" s="8"/>
      <c r="E30" s="8"/>
      <c r="F30" s="16"/>
      <c r="G30" s="8"/>
      <c r="H30" s="17">
        <f>IF(B30="","",IF(AND(F30="新設",E30&lt;&gt;""),"新設なのに現行が入っています",IF(AND(F30="削除",D30&lt;&gt;""),"削除なのに改正案が入っています",IF(AND(F30="改正",OR(D30="",E30="")),"改正案と現行の両方を入れます",IF(AND(F30="改正",D30=E30),"改正案と現行が同じです","")))))</f>
      </c>
    </row>
    <row r="31" ht="36" customHeight="1" spans="1:8" x14ac:dyDescent="0.25">
      <c r="A31" s="15">
        <f>IF(B31="","",COUNTA($B$6:B31))</f>
      </c>
      <c r="B31" s="8"/>
      <c r="C31" s="8"/>
      <c r="D31" s="8"/>
      <c r="E31" s="8"/>
      <c r="F31" s="16"/>
      <c r="G31" s="8"/>
      <c r="H31" s="17">
        <f>IF(B31="","",IF(AND(F31="新設",E31&lt;&gt;""),"新設なのに現行が入っています",IF(AND(F31="削除",D31&lt;&gt;""),"削除なのに改正案が入っています",IF(AND(F31="改正",OR(D31="",E31="")),"改正案と現行の両方を入れます",IF(AND(F31="改正",D31=E31),"改正案と現行が同じです","")))))</f>
      </c>
    </row>
    <row r="32" ht="36" customHeight="1" spans="1:8" x14ac:dyDescent="0.25">
      <c r="A32" s="15">
        <f>IF(B32="","",COUNTA($B$6:B32))</f>
      </c>
      <c r="B32" s="8"/>
      <c r="C32" s="8"/>
      <c r="D32" s="8"/>
      <c r="E32" s="8"/>
      <c r="F32" s="16"/>
      <c r="G32" s="8"/>
      <c r="H32" s="17">
        <f>IF(B32="","",IF(AND(F32="新設",E32&lt;&gt;""),"新設なのに現行が入っています",IF(AND(F32="削除",D32&lt;&gt;""),"削除なのに改正案が入っています",IF(AND(F32="改正",OR(D32="",E32="")),"改正案と現行の両方を入れます",IF(AND(F32="改正",D32=E32),"改正案と現行が同じです","")))))</f>
      </c>
    </row>
    <row r="33" ht="36" customHeight="1" spans="1:8" x14ac:dyDescent="0.25">
      <c r="A33" s="15">
        <f>IF(B33="","",COUNTA($B$6:B33))</f>
      </c>
      <c r="B33" s="8"/>
      <c r="C33" s="8"/>
      <c r="D33" s="8"/>
      <c r="E33" s="8"/>
      <c r="F33" s="16"/>
      <c r="G33" s="8"/>
      <c r="H33" s="17">
        <f>IF(B33="","",IF(AND(F33="新設",E33&lt;&gt;""),"新設なのに現行が入っています",IF(AND(F33="削除",D33&lt;&gt;""),"削除なのに改正案が入っています",IF(AND(F33="改正",OR(D33="",E33="")),"改正案と現行の両方を入れます",IF(AND(F33="改正",D33=E33),"改正案と現行が同じです","")))))</f>
      </c>
    </row>
    <row r="34" ht="36" customHeight="1" spans="1:8" x14ac:dyDescent="0.25">
      <c r="A34" s="15">
        <f>IF(B34="","",COUNTA($B$6:B34))</f>
      </c>
      <c r="B34" s="8"/>
      <c r="C34" s="8"/>
      <c r="D34" s="8"/>
      <c r="E34" s="8"/>
      <c r="F34" s="16"/>
      <c r="G34" s="8"/>
      <c r="H34" s="17">
        <f>IF(B34="","",IF(AND(F34="新設",E34&lt;&gt;""),"新設なのに現行が入っています",IF(AND(F34="削除",D34&lt;&gt;""),"削除なのに改正案が入っています",IF(AND(F34="改正",OR(D34="",E34="")),"改正案と現行の両方を入れます",IF(AND(F34="改正",D34=E34),"改正案と現行が同じです","")))))</f>
      </c>
    </row>
    <row r="35" ht="36" customHeight="1" spans="1:8" x14ac:dyDescent="0.25">
      <c r="A35" s="15">
        <f>IF(B35="","",COUNTA($B$6:B35))</f>
      </c>
      <c r="B35" s="8"/>
      <c r="C35" s="8"/>
      <c r="D35" s="8"/>
      <c r="E35" s="8"/>
      <c r="F35" s="16"/>
      <c r="G35" s="8"/>
      <c r="H35" s="17">
        <f>IF(B35="","",IF(AND(F35="新設",E35&lt;&gt;""),"新設なのに現行が入っています",IF(AND(F35="削除",D35&lt;&gt;""),"削除なのに改正案が入っています",IF(AND(F35="改正",OR(D35="",E35="")),"改正案と現行の両方を入れます",IF(AND(F35="改正",D35=E35),"改正案と現行が同じです","")))))</f>
      </c>
    </row>
    <row r="36" ht="36" customHeight="1" spans="1:8" x14ac:dyDescent="0.25">
      <c r="A36" s="18"/>
      <c r="B36" s="19" t="s">
        <v>73</v>
      </c>
      <c r="C36" s="18" t="s">
        <v>44</v>
      </c>
      <c r="D36" s="18">
        <f>IF('改正の基本'!$B$7="はい","この規約は、○○市長の認可の日から施行する。",IF('改正の基本'!$B$14="","この規約は、○○年○月○日から施行する。","この規約は、"&amp;TEXT('改正の基本'!$B$14,"yyyy年m月d日")&amp;"から施行する。"))</f>
      </c>
      <c r="E36" s="18"/>
      <c r="F36" s="20" t="s">
        <v>74</v>
      </c>
      <c r="G36" s="18" t="s">
        <v>75</v>
      </c>
      <c r="H36" s="21" t="s">
        <v>76</v>
      </c>
    </row>
  </sheetData>
  <sheetProtection sheet="1" formatColumns="0" formatRows="0"/>
  <mergeCells count="2">
    <mergeCell ref="A2:H2"/>
    <mergeCell ref="A3:H3"/>
  </mergeCells>
  <dataValidations count="2">
    <dataValidation type="list" allowBlank="1" showErrorMessage="1" errorTitle="区分" error="「改正」「新設」「削除」から選んでください" sqref="F10:F35">
      <formula1>"改正,新設,削除"</formula1>
    </dataValidation>
    <dataValidation type="list" allowBlank="1" showErrorMessage="1" errorTitle="区分" error="「改正」「新設」「削除」から選んでください" sqref="F6:F35">
      <formula1>"改正,新設,削除"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B67"/>
  <sheetFormatPr defaultRowHeight="15" outlineLevelRow="0" outlineLevelCol="0" x14ac:dyDescent="55"/>
  <cols>
    <col min="1" max="2" width="50" customWidth="1"/>
  </cols>
  <sheetData>
    <row r="1" ht="30" customHeight="1" spans="1:2" x14ac:dyDescent="0.25">
      <c r="A1" s="22">
        <f>IF('改正の基本'!$B$4="","○○自治会規約の改正について",'改正の基本'!$B$4&amp;"の改正について")</f>
      </c>
      <c r="B1" s="22"/>
    </row>
    <row r="3" ht="22" customHeight="1" spans="1:2" x14ac:dyDescent="0.25">
      <c r="A3" s="23" t="s">
        <v>52</v>
      </c>
      <c r="B3" s="23"/>
    </row>
    <row r="4" ht="22" customHeight="1" spans="1:2" x14ac:dyDescent="0.25">
      <c r="A4" s="2" t="s">
        <v>58</v>
      </c>
      <c r="B4" s="2" t="s">
        <v>59</v>
      </c>
    </row>
    <row r="5" ht="30" customHeight="1" spans="1:2" x14ac:dyDescent="0.25">
      <c r="A5" s="24">
        <f>IF('新旧対照表'!B6="","",'新旧対照表'!B6&amp;"　"&amp;IF('新旧対照表'!F6="削除","（削る）",'新旧対照表'!D6))</f>
      </c>
      <c r="B5" s="24">
        <f>IF('新旧対照表'!B6="","",'新旧対照表'!B6&amp;"　"&amp;IF('新旧対照表'!F6="新設","（新設）",'新旧対照表'!E6))</f>
      </c>
    </row>
    <row r="6" ht="30" customHeight="1" spans="1:2" x14ac:dyDescent="0.25">
      <c r="A6" s="24">
        <f>IF('新旧対照表'!B7="","",'新旧対照表'!B7&amp;"　"&amp;IF('新旧対照表'!F7="削除","（削る）",'新旧対照表'!D7))</f>
      </c>
      <c r="B6" s="24">
        <f>IF('新旧対照表'!B7="","",'新旧対照表'!B7&amp;"　"&amp;IF('新旧対照表'!F7="新設","（新設）",'新旧対照表'!E7))</f>
      </c>
    </row>
    <row r="7" ht="30" customHeight="1" spans="1:2" x14ac:dyDescent="0.25">
      <c r="A7" s="24">
        <f>IF('新旧対照表'!B8="","",'新旧対照表'!B8&amp;"　"&amp;IF('新旧対照表'!F8="削除","（削る）",'新旧対照表'!D8))</f>
      </c>
      <c r="B7" s="24">
        <f>IF('新旧対照表'!B8="","",'新旧対照表'!B8&amp;"　"&amp;IF('新旧対照表'!F8="新設","（新設）",'新旧対照表'!E8))</f>
      </c>
    </row>
    <row r="8" ht="30" customHeight="1" spans="1:2" x14ac:dyDescent="0.25">
      <c r="A8" s="24">
        <f>IF('新旧対照表'!B9="","",'新旧対照表'!B9&amp;"　"&amp;IF('新旧対照表'!F9="削除","（削る）",'新旧対照表'!D9))</f>
      </c>
      <c r="B8" s="24">
        <f>IF('新旧対照表'!B9="","",'新旧対照表'!B9&amp;"　"&amp;IF('新旧対照表'!F9="新設","（新設）",'新旧対照表'!E9))</f>
      </c>
    </row>
    <row r="9" ht="30" customHeight="1" spans="1:2" x14ac:dyDescent="0.25">
      <c r="A9" s="24">
        <f>IF('新旧対照表'!B10="","",'新旧対照表'!B10&amp;"　"&amp;IF('新旧対照表'!F10="削除","（削る）",'新旧対照表'!D10))</f>
      </c>
      <c r="B9" s="24">
        <f>IF('新旧対照表'!B10="","",'新旧対照表'!B10&amp;"　"&amp;IF('新旧対照表'!F10="新設","（新設）",'新旧対照表'!E10))</f>
      </c>
    </row>
    <row r="10" ht="30" customHeight="1" spans="1:2" x14ac:dyDescent="0.25">
      <c r="A10" s="24">
        <f>IF('新旧対照表'!B11="","",'新旧対照表'!B11&amp;"　"&amp;IF('新旧対照表'!F11="削除","（削る）",'新旧対照表'!D11))</f>
      </c>
      <c r="B10" s="24">
        <f>IF('新旧対照表'!B11="","",'新旧対照表'!B11&amp;"　"&amp;IF('新旧対照表'!F11="新設","（新設）",'新旧対照表'!E11))</f>
      </c>
    </row>
    <row r="11" ht="30" customHeight="1" spans="1:2" x14ac:dyDescent="0.25">
      <c r="A11" s="24">
        <f>IF('新旧対照表'!B12="","",'新旧対照表'!B12&amp;"　"&amp;IF('新旧対照表'!F12="削除","（削る）",'新旧対照表'!D12))</f>
      </c>
      <c r="B11" s="24">
        <f>IF('新旧対照表'!B12="","",'新旧対照表'!B12&amp;"　"&amp;IF('新旧対照表'!F12="新設","（新設）",'新旧対照表'!E12))</f>
      </c>
    </row>
    <row r="12" ht="30" customHeight="1" spans="1:2" x14ac:dyDescent="0.25">
      <c r="A12" s="24">
        <f>IF('新旧対照表'!B13="","",'新旧対照表'!B13&amp;"　"&amp;IF('新旧対照表'!F13="削除","（削る）",'新旧対照表'!D13))</f>
      </c>
      <c r="B12" s="24">
        <f>IF('新旧対照表'!B13="","",'新旧対照表'!B13&amp;"　"&amp;IF('新旧対照表'!F13="新設","（新設）",'新旧対照表'!E13))</f>
      </c>
    </row>
    <row r="13" ht="30" customHeight="1" spans="1:2" x14ac:dyDescent="0.25">
      <c r="A13" s="24">
        <f>IF('新旧対照表'!B14="","",'新旧対照表'!B14&amp;"　"&amp;IF('新旧対照表'!F14="削除","（削る）",'新旧対照表'!D14))</f>
      </c>
      <c r="B13" s="24">
        <f>IF('新旧対照表'!B14="","",'新旧対照表'!B14&amp;"　"&amp;IF('新旧対照表'!F14="新設","（新設）",'新旧対照表'!E14))</f>
      </c>
    </row>
    <row r="14" ht="30" customHeight="1" spans="1:2" x14ac:dyDescent="0.25">
      <c r="A14" s="24">
        <f>IF('新旧対照表'!B15="","",'新旧対照表'!B15&amp;"　"&amp;IF('新旧対照表'!F15="削除","（削る）",'新旧対照表'!D15))</f>
      </c>
      <c r="B14" s="24">
        <f>IF('新旧対照表'!B15="","",'新旧対照表'!B15&amp;"　"&amp;IF('新旧対照表'!F15="新設","（新設）",'新旧対照表'!E15))</f>
      </c>
    </row>
    <row r="15" ht="30" customHeight="1" spans="1:2" x14ac:dyDescent="0.25">
      <c r="A15" s="24">
        <f>IF('新旧対照表'!B16="","",'新旧対照表'!B16&amp;"　"&amp;IF('新旧対照表'!F16="削除","（削る）",'新旧対照表'!D16))</f>
      </c>
      <c r="B15" s="24">
        <f>IF('新旧対照表'!B16="","",'新旧対照表'!B16&amp;"　"&amp;IF('新旧対照表'!F16="新設","（新設）",'新旧対照表'!E16))</f>
      </c>
    </row>
    <row r="16" ht="30" customHeight="1" spans="1:2" x14ac:dyDescent="0.25">
      <c r="A16" s="24">
        <f>IF('新旧対照表'!B17="","",'新旧対照表'!B17&amp;"　"&amp;IF('新旧対照表'!F17="削除","（削る）",'新旧対照表'!D17))</f>
      </c>
      <c r="B16" s="24">
        <f>IF('新旧対照表'!B17="","",'新旧対照表'!B17&amp;"　"&amp;IF('新旧対照表'!F17="新設","（新設）",'新旧対照表'!E17))</f>
      </c>
    </row>
    <row r="17" ht="30" customHeight="1" spans="1:2" x14ac:dyDescent="0.25">
      <c r="A17" s="24">
        <f>IF('新旧対照表'!B18="","",'新旧対照表'!B18&amp;"　"&amp;IF('新旧対照表'!F18="削除","（削る）",'新旧対照表'!D18))</f>
      </c>
      <c r="B17" s="24">
        <f>IF('新旧対照表'!B18="","",'新旧対照表'!B18&amp;"　"&amp;IF('新旧対照表'!F18="新設","（新設）",'新旧対照表'!E18))</f>
      </c>
    </row>
    <row r="18" ht="30" customHeight="1" spans="1:2" x14ac:dyDescent="0.25">
      <c r="A18" s="24">
        <f>IF('新旧対照表'!B19="","",'新旧対照表'!B19&amp;"　"&amp;IF('新旧対照表'!F19="削除","（削る）",'新旧対照表'!D19))</f>
      </c>
      <c r="B18" s="24">
        <f>IF('新旧対照表'!B19="","",'新旧対照表'!B19&amp;"　"&amp;IF('新旧対照表'!F19="新設","（新設）",'新旧対照表'!E19))</f>
      </c>
    </row>
    <row r="19" ht="30" customHeight="1" spans="1:2" x14ac:dyDescent="0.25">
      <c r="A19" s="24">
        <f>IF('新旧対照表'!B20="","",'新旧対照表'!B20&amp;"　"&amp;IF('新旧対照表'!F20="削除","（削る）",'新旧対照表'!D20))</f>
      </c>
      <c r="B19" s="24">
        <f>IF('新旧対照表'!B20="","",'新旧対照表'!B20&amp;"　"&amp;IF('新旧対照表'!F20="新設","（新設）",'新旧対照表'!E20))</f>
      </c>
    </row>
    <row r="20" ht="30" customHeight="1" spans="1:2" x14ac:dyDescent="0.25">
      <c r="A20" s="24">
        <f>IF('新旧対照表'!B21="","",'新旧対照表'!B21&amp;"　"&amp;IF('新旧対照表'!F21="削除","（削る）",'新旧対照表'!D21))</f>
      </c>
      <c r="B20" s="24">
        <f>IF('新旧対照表'!B21="","",'新旧対照表'!B21&amp;"　"&amp;IF('新旧対照表'!F21="新設","（新設）",'新旧対照表'!E21))</f>
      </c>
    </row>
    <row r="21" ht="30" customHeight="1" spans="1:2" x14ac:dyDescent="0.25">
      <c r="A21" s="24">
        <f>IF('新旧対照表'!B22="","",'新旧対照表'!B22&amp;"　"&amp;IF('新旧対照表'!F22="削除","（削る）",'新旧対照表'!D22))</f>
      </c>
      <c r="B21" s="24">
        <f>IF('新旧対照表'!B22="","",'新旧対照表'!B22&amp;"　"&amp;IF('新旧対照表'!F22="新設","（新設）",'新旧対照表'!E22))</f>
      </c>
    </row>
    <row r="22" ht="30" customHeight="1" spans="1:2" x14ac:dyDescent="0.25">
      <c r="A22" s="24">
        <f>IF('新旧対照表'!B23="","",'新旧対照表'!B23&amp;"　"&amp;IF('新旧対照表'!F23="削除","（削る）",'新旧対照表'!D23))</f>
      </c>
      <c r="B22" s="24">
        <f>IF('新旧対照表'!B23="","",'新旧対照表'!B23&amp;"　"&amp;IF('新旧対照表'!F23="新設","（新設）",'新旧対照表'!E23))</f>
      </c>
    </row>
    <row r="23" ht="30" customHeight="1" spans="1:2" x14ac:dyDescent="0.25">
      <c r="A23" s="24">
        <f>IF('新旧対照表'!B24="","",'新旧対照表'!B24&amp;"　"&amp;IF('新旧対照表'!F24="削除","（削る）",'新旧対照表'!D24))</f>
      </c>
      <c r="B23" s="24">
        <f>IF('新旧対照表'!B24="","",'新旧対照表'!B24&amp;"　"&amp;IF('新旧対照表'!F24="新設","（新設）",'新旧対照表'!E24))</f>
      </c>
    </row>
    <row r="24" ht="30" customHeight="1" spans="1:2" x14ac:dyDescent="0.25">
      <c r="A24" s="24">
        <f>IF('新旧対照表'!B25="","",'新旧対照表'!B25&amp;"　"&amp;IF('新旧対照表'!F25="削除","（削る）",'新旧対照表'!D25))</f>
      </c>
      <c r="B24" s="24">
        <f>IF('新旧対照表'!B25="","",'新旧対照表'!B25&amp;"　"&amp;IF('新旧対照表'!F25="新設","（新設）",'新旧対照表'!E25))</f>
      </c>
    </row>
    <row r="25" ht="30" customHeight="1" spans="1:2" x14ac:dyDescent="0.25">
      <c r="A25" s="24">
        <f>IF('新旧対照表'!B26="","",'新旧対照表'!B26&amp;"　"&amp;IF('新旧対照表'!F26="削除","（削る）",'新旧対照表'!D26))</f>
      </c>
      <c r="B25" s="24">
        <f>IF('新旧対照表'!B26="","",'新旧対照表'!B26&amp;"　"&amp;IF('新旧対照表'!F26="新設","（新設）",'新旧対照表'!E26))</f>
      </c>
    </row>
    <row r="26" ht="30" customHeight="1" spans="1:2" x14ac:dyDescent="0.25">
      <c r="A26" s="24">
        <f>IF('新旧対照表'!B27="","",'新旧対照表'!B27&amp;"　"&amp;IF('新旧対照表'!F27="削除","（削る）",'新旧対照表'!D27))</f>
      </c>
      <c r="B26" s="24">
        <f>IF('新旧対照表'!B27="","",'新旧対照表'!B27&amp;"　"&amp;IF('新旧対照表'!F27="新設","（新設）",'新旧対照表'!E27))</f>
      </c>
    </row>
    <row r="27" ht="30" customHeight="1" spans="1:2" x14ac:dyDescent="0.25">
      <c r="A27" s="24">
        <f>IF('新旧対照表'!B28="","",'新旧対照表'!B28&amp;"　"&amp;IF('新旧対照表'!F28="削除","（削る）",'新旧対照表'!D28))</f>
      </c>
      <c r="B27" s="24">
        <f>IF('新旧対照表'!B28="","",'新旧対照表'!B28&amp;"　"&amp;IF('新旧対照表'!F28="新設","（新設）",'新旧対照表'!E28))</f>
      </c>
    </row>
    <row r="28" ht="30" customHeight="1" spans="1:2" x14ac:dyDescent="0.25">
      <c r="A28" s="24">
        <f>IF('新旧対照表'!B29="","",'新旧対照表'!B29&amp;"　"&amp;IF('新旧対照表'!F29="削除","（削る）",'新旧対照表'!D29))</f>
      </c>
      <c r="B28" s="24">
        <f>IF('新旧対照表'!B29="","",'新旧対照表'!B29&amp;"　"&amp;IF('新旧対照表'!F29="新設","（新設）",'新旧対照表'!E29))</f>
      </c>
    </row>
    <row r="29" ht="30" customHeight="1" spans="1:2" x14ac:dyDescent="0.25">
      <c r="A29" s="24">
        <f>IF('新旧対照表'!B30="","",'新旧対照表'!B30&amp;"　"&amp;IF('新旧対照表'!F30="削除","（削る）",'新旧対照表'!D30))</f>
      </c>
      <c r="B29" s="24">
        <f>IF('新旧対照表'!B30="","",'新旧対照表'!B30&amp;"　"&amp;IF('新旧対照表'!F30="新設","（新設）",'新旧対照表'!E30))</f>
      </c>
    </row>
    <row r="30" ht="30" customHeight="1" spans="1:2" x14ac:dyDescent="0.25">
      <c r="A30" s="24">
        <f>IF('新旧対照表'!B31="","",'新旧対照表'!B31&amp;"　"&amp;IF('新旧対照表'!F31="削除","（削る）",'新旧対照表'!D31))</f>
      </c>
      <c r="B30" s="24">
        <f>IF('新旧対照表'!B31="","",'新旧対照表'!B31&amp;"　"&amp;IF('新旧対照表'!F31="新設","（新設）",'新旧対照表'!E31))</f>
      </c>
    </row>
    <row r="31" ht="30" customHeight="1" spans="1:2" x14ac:dyDescent="0.25">
      <c r="A31" s="24">
        <f>IF('新旧対照表'!B32="","",'新旧対照表'!B32&amp;"　"&amp;IF('新旧対照表'!F32="削除","（削る）",'新旧対照表'!D32))</f>
      </c>
      <c r="B31" s="24">
        <f>IF('新旧対照表'!B32="","",'新旧対照表'!B32&amp;"　"&amp;IF('新旧対照表'!F32="新設","（新設）",'新旧対照表'!E32))</f>
      </c>
    </row>
    <row r="32" ht="30" customHeight="1" spans="1:2" x14ac:dyDescent="0.25">
      <c r="A32" s="24">
        <f>IF('新旧対照表'!B33="","",'新旧対照表'!B33&amp;"　"&amp;IF('新旧対照表'!F33="削除","（削る）",'新旧対照表'!D33))</f>
      </c>
      <c r="B32" s="24">
        <f>IF('新旧対照表'!B33="","",'新旧対照表'!B33&amp;"　"&amp;IF('新旧対照表'!F33="新設","（新設）",'新旧対照表'!E33))</f>
      </c>
    </row>
    <row r="33" ht="30" customHeight="1" spans="1:2" x14ac:dyDescent="0.25">
      <c r="A33" s="24">
        <f>IF('新旧対照表'!B34="","",'新旧対照表'!B34&amp;"　"&amp;IF('新旧対照表'!F34="削除","（削る）",'新旧対照表'!D34))</f>
      </c>
      <c r="B33" s="24">
        <f>IF('新旧対照表'!B34="","",'新旧対照表'!B34&amp;"　"&amp;IF('新旧対照表'!F34="新設","（新設）",'新旧対照表'!E34))</f>
      </c>
    </row>
    <row r="34" ht="30" customHeight="1" spans="1:2" x14ac:dyDescent="0.25">
      <c r="A34" s="24">
        <f>IF('新旧対照表'!B35="","",'新旧対照表'!B35&amp;"　"&amp;IF('新旧対照表'!F35="削除","（削る）",'新旧対照表'!D35))</f>
      </c>
      <c r="B34" s="24">
        <f>IF('新旧対照表'!B35="","",'新旧対照表'!B35&amp;"　"&amp;IF('新旧対照表'!F35="新設","（新設）",'新旧対照表'!E35))</f>
      </c>
    </row>
    <row r="35" ht="30" customHeight="1" spans="1:2" x14ac:dyDescent="0.25">
      <c r="A35" s="24">
        <f>"附則　"&amp;'新旧対照表'!D36</f>
      </c>
      <c r="B35" s="24" t="s">
        <v>77</v>
      </c>
    </row>
    <row r="37" ht="22" customHeight="1" spans="1:2" x14ac:dyDescent="0.25">
      <c r="A37" s="25" t="s">
        <v>61</v>
      </c>
      <c r="B37" s="25"/>
    </row>
    <row r="38" ht="20" customHeight="1" spans="1:2" x14ac:dyDescent="0.25">
      <c r="A38" s="26">
        <f>IF(OR('新旧対照表'!B6="",'新旧対照表'!G6=""),"",'新旧対照表'!B6&amp;": "&amp;'新旧対照表'!G6)</f>
      </c>
      <c r="B38" s="26"/>
    </row>
    <row r="39" ht="20" customHeight="1" spans="1:2" x14ac:dyDescent="0.25">
      <c r="A39" s="26">
        <f>IF(OR('新旧対照表'!B7="",'新旧対照表'!G7=""),"",'新旧対照表'!B7&amp;": "&amp;'新旧対照表'!G7)</f>
      </c>
      <c r="B39" s="26"/>
    </row>
    <row r="40" ht="20" customHeight="1" spans="1:2" x14ac:dyDescent="0.25">
      <c r="A40" s="26">
        <f>IF(OR('新旧対照表'!B8="",'新旧対照表'!G8=""),"",'新旧対照表'!B8&amp;": "&amp;'新旧対照表'!G8)</f>
      </c>
      <c r="B40" s="26"/>
    </row>
    <row r="41" ht="20" customHeight="1" spans="1:2" x14ac:dyDescent="0.25">
      <c r="A41" s="26">
        <f>IF(OR('新旧対照表'!B9="",'新旧対照表'!G9=""),"",'新旧対照表'!B9&amp;": "&amp;'新旧対照表'!G9)</f>
      </c>
      <c r="B41" s="26"/>
    </row>
    <row r="42" ht="20" customHeight="1" spans="1:2" x14ac:dyDescent="0.25">
      <c r="A42" s="26">
        <f>IF(OR('新旧対照表'!B10="",'新旧対照表'!G10=""),"",'新旧対照表'!B10&amp;": "&amp;'新旧対照表'!G10)</f>
      </c>
      <c r="B42" s="26"/>
    </row>
    <row r="43" ht="20" customHeight="1" spans="1:2" x14ac:dyDescent="0.25">
      <c r="A43" s="26">
        <f>IF(OR('新旧対照表'!B11="",'新旧対照表'!G11=""),"",'新旧対照表'!B11&amp;": "&amp;'新旧対照表'!G11)</f>
      </c>
      <c r="B43" s="26"/>
    </row>
    <row r="44" ht="20" customHeight="1" spans="1:2" x14ac:dyDescent="0.25">
      <c r="A44" s="26">
        <f>IF(OR('新旧対照表'!B12="",'新旧対照表'!G12=""),"",'新旧対照表'!B12&amp;": "&amp;'新旧対照表'!G12)</f>
      </c>
      <c r="B44" s="26"/>
    </row>
    <row r="45" ht="20" customHeight="1" spans="1:2" x14ac:dyDescent="0.25">
      <c r="A45" s="26">
        <f>IF(OR('新旧対照表'!B13="",'新旧対照表'!G13=""),"",'新旧対照表'!B13&amp;": "&amp;'新旧対照表'!G13)</f>
      </c>
      <c r="B45" s="26"/>
    </row>
    <row r="46" ht="20" customHeight="1" spans="1:2" x14ac:dyDescent="0.25">
      <c r="A46" s="26">
        <f>IF(OR('新旧対照表'!B14="",'新旧対照表'!G14=""),"",'新旧対照表'!B14&amp;": "&amp;'新旧対照表'!G14)</f>
      </c>
      <c r="B46" s="26"/>
    </row>
    <row r="47" ht="20" customHeight="1" spans="1:2" x14ac:dyDescent="0.25">
      <c r="A47" s="26">
        <f>IF(OR('新旧対照表'!B15="",'新旧対照表'!G15=""),"",'新旧対照表'!B15&amp;": "&amp;'新旧対照表'!G15)</f>
      </c>
      <c r="B47" s="26"/>
    </row>
    <row r="48" ht="20" customHeight="1" spans="1:2" x14ac:dyDescent="0.25">
      <c r="A48" s="26">
        <f>IF(OR('新旧対照表'!B16="",'新旧対照表'!G16=""),"",'新旧対照表'!B16&amp;": "&amp;'新旧対照表'!G16)</f>
      </c>
      <c r="B48" s="26"/>
    </row>
    <row r="49" ht="20" customHeight="1" spans="1:2" x14ac:dyDescent="0.25">
      <c r="A49" s="26">
        <f>IF(OR('新旧対照表'!B17="",'新旧対照表'!G17=""),"",'新旧対照表'!B17&amp;": "&amp;'新旧対照表'!G17)</f>
      </c>
      <c r="B49" s="26"/>
    </row>
    <row r="50" ht="20" customHeight="1" spans="1:2" x14ac:dyDescent="0.25">
      <c r="A50" s="26">
        <f>IF(OR('新旧対照表'!B18="",'新旧対照表'!G18=""),"",'新旧対照表'!B18&amp;": "&amp;'新旧対照表'!G18)</f>
      </c>
      <c r="B50" s="26"/>
    </row>
    <row r="51" ht="20" customHeight="1" spans="1:2" x14ac:dyDescent="0.25">
      <c r="A51" s="26">
        <f>IF(OR('新旧対照表'!B19="",'新旧対照表'!G19=""),"",'新旧対照表'!B19&amp;": "&amp;'新旧対照表'!G19)</f>
      </c>
      <c r="B51" s="26"/>
    </row>
    <row r="52" ht="20" customHeight="1" spans="1:2" x14ac:dyDescent="0.25">
      <c r="A52" s="26">
        <f>IF(OR('新旧対照表'!B20="",'新旧対照表'!G20=""),"",'新旧対照表'!B20&amp;": "&amp;'新旧対照表'!G20)</f>
      </c>
      <c r="B52" s="26"/>
    </row>
    <row r="53" ht="20" customHeight="1" spans="1:2" x14ac:dyDescent="0.25">
      <c r="A53" s="26">
        <f>IF(OR('新旧対照表'!B21="",'新旧対照表'!G21=""),"",'新旧対照表'!B21&amp;": "&amp;'新旧対照表'!G21)</f>
      </c>
      <c r="B53" s="26"/>
    </row>
    <row r="54" ht="20" customHeight="1" spans="1:2" x14ac:dyDescent="0.25">
      <c r="A54" s="26">
        <f>IF(OR('新旧対照表'!B22="",'新旧対照表'!G22=""),"",'新旧対照表'!B22&amp;": "&amp;'新旧対照表'!G22)</f>
      </c>
      <c r="B54" s="26"/>
    </row>
    <row r="55" ht="20" customHeight="1" spans="1:2" x14ac:dyDescent="0.25">
      <c r="A55" s="26">
        <f>IF(OR('新旧対照表'!B23="",'新旧対照表'!G23=""),"",'新旧対照表'!B23&amp;": "&amp;'新旧対照表'!G23)</f>
      </c>
      <c r="B55" s="26"/>
    </row>
    <row r="56" ht="20" customHeight="1" spans="1:2" x14ac:dyDescent="0.25">
      <c r="A56" s="26">
        <f>IF(OR('新旧対照表'!B24="",'新旧対照表'!G24=""),"",'新旧対照表'!B24&amp;": "&amp;'新旧対照表'!G24)</f>
      </c>
      <c r="B56" s="26"/>
    </row>
    <row r="57" ht="20" customHeight="1" spans="1:2" x14ac:dyDescent="0.25">
      <c r="A57" s="26">
        <f>IF(OR('新旧対照表'!B25="",'新旧対照表'!G25=""),"",'新旧対照表'!B25&amp;": "&amp;'新旧対照表'!G25)</f>
      </c>
      <c r="B57" s="26"/>
    </row>
    <row r="58" ht="20" customHeight="1" spans="1:2" x14ac:dyDescent="0.25">
      <c r="A58" s="26">
        <f>IF(OR('新旧対照表'!B26="",'新旧対照表'!G26=""),"",'新旧対照表'!B26&amp;": "&amp;'新旧対照表'!G26)</f>
      </c>
      <c r="B58" s="26"/>
    </row>
    <row r="59" ht="20" customHeight="1" spans="1:2" x14ac:dyDescent="0.25">
      <c r="A59" s="26">
        <f>IF(OR('新旧対照表'!B27="",'新旧対照表'!G27=""),"",'新旧対照表'!B27&amp;": "&amp;'新旧対照表'!G27)</f>
      </c>
      <c r="B59" s="26"/>
    </row>
    <row r="60" ht="20" customHeight="1" spans="1:2" x14ac:dyDescent="0.25">
      <c r="A60" s="26">
        <f>IF(OR('新旧対照表'!B28="",'新旧対照表'!G28=""),"",'新旧対照表'!B28&amp;": "&amp;'新旧対照表'!G28)</f>
      </c>
      <c r="B60" s="26"/>
    </row>
    <row r="61" ht="20" customHeight="1" spans="1:2" x14ac:dyDescent="0.25">
      <c r="A61" s="26">
        <f>IF(OR('新旧対照表'!B29="",'新旧対照表'!G29=""),"",'新旧対照表'!B29&amp;": "&amp;'新旧対照表'!G29)</f>
      </c>
      <c r="B61" s="26"/>
    </row>
    <row r="62" ht="20" customHeight="1" spans="1:2" x14ac:dyDescent="0.25">
      <c r="A62" s="26">
        <f>IF(OR('新旧対照表'!B30="",'新旧対照表'!G30=""),"",'新旧対照表'!B30&amp;": "&amp;'新旧対照表'!G30)</f>
      </c>
      <c r="B62" s="26"/>
    </row>
    <row r="63" ht="20" customHeight="1" spans="1:2" x14ac:dyDescent="0.25">
      <c r="A63" s="26">
        <f>IF(OR('新旧対照表'!B31="",'新旧対照表'!G31=""),"",'新旧対照表'!B31&amp;": "&amp;'新旧対照表'!G31)</f>
      </c>
      <c r="B63" s="26"/>
    </row>
    <row r="64" ht="20" customHeight="1" spans="1:2" x14ac:dyDescent="0.25">
      <c r="A64" s="26">
        <f>IF(OR('新旧対照表'!B32="",'新旧対照表'!G32=""),"",'新旧対照表'!B32&amp;": "&amp;'新旧対照表'!G32)</f>
      </c>
      <c r="B64" s="26"/>
    </row>
    <row r="65" ht="20" customHeight="1" spans="1:2" x14ac:dyDescent="0.25">
      <c r="A65" s="26">
        <f>IF(OR('新旧対照表'!B33="",'新旧対照表'!G33=""),"",'新旧対照表'!B33&amp;": "&amp;'新旧対照表'!G33)</f>
      </c>
      <c r="B65" s="26"/>
    </row>
    <row r="66" ht="20" customHeight="1" spans="1:2" x14ac:dyDescent="0.25">
      <c r="A66" s="26">
        <f>IF(OR('新旧対照表'!B34="",'新旧対照表'!G34=""),"",'新旧対照表'!B34&amp;": "&amp;'新旧対照表'!G34)</f>
      </c>
      <c r="B66" s="26"/>
    </row>
    <row r="67" ht="20" customHeight="1" spans="1:2" x14ac:dyDescent="0.25">
      <c r="A67" s="26">
        <f>IF(OR('新旧対照表'!B35="",'新旧対照表'!G35=""),"",'新旧対照表'!B35&amp;": "&amp;'新旧対照表'!G35)</f>
      </c>
      <c r="B67" s="26"/>
    </row>
  </sheetData>
  <sheetProtection sheet="1" formatColumns="0" formatRows="0"/>
  <mergeCells count="33">
    <mergeCell ref="A1:B1"/>
    <mergeCell ref="A3:B3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</mergeCells>
  <pageMargins left="0.5" right="0.5" top="0.6" bottom="0.6" header="0.2" footer="0.2"/>
  <pageSetup paperSize="9" orientation="portrait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G2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52" customWidth="1"/>
    <col min="3" max="4" width="12" customWidth="1"/>
    <col min="5" max="5" width="18" customWidth="1"/>
    <col min="7" max="7" width="6" customWidth="1"/>
  </cols>
  <sheetData>
    <row r="1" ht="28" customHeight="1" spans="1:1" x14ac:dyDescent="0.25">
      <c r="A1" s="1" t="s">
        <v>78</v>
      </c>
    </row>
    <row r="2" ht="30" customHeight="1" spans="1:7" x14ac:dyDescent="0.25">
      <c r="A2" s="14" t="s">
        <v>79</v>
      </c>
      <c r="B2" s="14"/>
      <c r="C2" s="14"/>
      <c r="D2" s="14"/>
      <c r="E2" s="14"/>
      <c r="F2" s="14"/>
      <c r="G2" s="14"/>
    </row>
    <row r="3" spans="1:4" x14ac:dyDescent="0.25">
      <c r="A3" s="27" t="s">
        <v>23</v>
      </c>
      <c r="B3" s="27"/>
      <c r="C3" s="28">
        <f>IF('改正の基本'!$B$5="","改正の基本 B5 に入れる",'改正の基本'!$B$5)</f>
      </c>
      <c r="D3" s="28"/>
    </row>
    <row r="5" ht="32" customHeight="1" spans="1:7" x14ac:dyDescent="0.25">
      <c r="A5" s="2" t="s">
        <v>80</v>
      </c>
      <c r="B5" s="2" t="s">
        <v>2</v>
      </c>
      <c r="C5" s="2" t="s">
        <v>81</v>
      </c>
      <c r="D5" s="2" t="s">
        <v>82</v>
      </c>
      <c r="E5" s="2" t="s">
        <v>83</v>
      </c>
      <c r="F5" s="2" t="s">
        <v>84</v>
      </c>
      <c r="G5" s="2" t="s">
        <v>85</v>
      </c>
    </row>
    <row r="6" ht="32" customHeight="1" spans="1:7" x14ac:dyDescent="0.25">
      <c r="A6" s="15">
        <f>IF(B6="","",ROW()-5)</f>
      </c>
      <c r="B6" s="8" t="s">
        <v>86</v>
      </c>
      <c r="C6" s="29">
        <v>-90</v>
      </c>
      <c r="D6" s="30">
        <f>IF(OR('改正の基本'!$B$5="",C6=""),"",'改正の基本'!$B$5+C6)</f>
      </c>
      <c r="E6" s="8" t="s">
        <v>87</v>
      </c>
      <c r="F6" s="31"/>
      <c r="G6" s="31"/>
    </row>
    <row r="7" ht="32" customHeight="1" spans="1:7" x14ac:dyDescent="0.25">
      <c r="A7" s="15">
        <f>IF(B7="","",ROW()-5)</f>
      </c>
      <c r="B7" s="8" t="s">
        <v>88</v>
      </c>
      <c r="C7" s="29">
        <v>-75</v>
      </c>
      <c r="D7" s="30">
        <f>IF(OR('改正の基本'!$B$5="",C7=""),"",'改正の基本'!$B$5+C7)</f>
      </c>
      <c r="E7" s="8" t="s">
        <v>89</v>
      </c>
      <c r="F7" s="31"/>
      <c r="G7" s="31"/>
    </row>
    <row r="8" ht="32" customHeight="1" spans="1:7" x14ac:dyDescent="0.25">
      <c r="A8" s="15">
        <f>IF(B8="","",ROW()-5)</f>
      </c>
      <c r="B8" s="8" t="s">
        <v>90</v>
      </c>
      <c r="C8" s="29">
        <v>-60</v>
      </c>
      <c r="D8" s="30">
        <f>IF(OR('改正の基本'!$B$5="",C8=""),"",'改正の基本'!$B$5+C8)</f>
      </c>
      <c r="E8" s="8" t="s">
        <v>91</v>
      </c>
      <c r="F8" s="31" t="s">
        <v>92</v>
      </c>
      <c r="G8" s="31"/>
    </row>
    <row r="9" ht="32" customHeight="1" spans="1:7" x14ac:dyDescent="0.25">
      <c r="A9" s="15">
        <f>IF(B9="","",ROW()-5)</f>
      </c>
      <c r="B9" s="8" t="s">
        <v>93</v>
      </c>
      <c r="C9" s="29">
        <v>-45</v>
      </c>
      <c r="D9" s="30">
        <f>IF(OR('改正の基本'!$B$5="",C9=""),"",'改正の基本'!$B$5+C9)</f>
      </c>
      <c r="E9" s="8" t="s">
        <v>87</v>
      </c>
      <c r="F9" s="31"/>
      <c r="G9" s="31"/>
    </row>
    <row r="10" ht="32" customHeight="1" spans="1:7" x14ac:dyDescent="0.25">
      <c r="A10" s="15">
        <f>IF(B10="","",ROW()-5)</f>
      </c>
      <c r="B10" s="8" t="s">
        <v>94</v>
      </c>
      <c r="C10" s="29">
        <v>-30</v>
      </c>
      <c r="D10" s="30">
        <f>IF(OR('改正の基本'!$B$5="",C10=""),"",'改正の基本'!$B$5+C10)</f>
      </c>
      <c r="E10" s="8" t="s">
        <v>95</v>
      </c>
      <c r="F10" s="31"/>
      <c r="G10" s="31"/>
    </row>
    <row r="11" ht="32" customHeight="1" spans="1:7" x14ac:dyDescent="0.25">
      <c r="A11" s="15">
        <f>IF(B11="","",ROW()-5)</f>
      </c>
      <c r="B11" s="8" t="s">
        <v>96</v>
      </c>
      <c r="C11" s="29">
        <v>-7</v>
      </c>
      <c r="D11" s="30">
        <f>IF(OR('改正の基本'!$B$5="",C11=""),"",'改正の基本'!$B$5+C11)</f>
      </c>
      <c r="E11" s="8" t="s">
        <v>97</v>
      </c>
      <c r="F11" s="31"/>
      <c r="G11" s="31"/>
    </row>
    <row r="12" ht="32" customHeight="1" spans="1:7" x14ac:dyDescent="0.25">
      <c r="A12" s="15">
        <f>IF(B12="","",ROW()-5)</f>
      </c>
      <c r="B12" s="8" t="s">
        <v>98</v>
      </c>
      <c r="C12" s="29">
        <v>0</v>
      </c>
      <c r="D12" s="30">
        <f>IF(OR('改正の基本'!$B$5="",C12=""),"",'改正の基本'!$B$5+C12)</f>
      </c>
      <c r="E12" s="8" t="s">
        <v>99</v>
      </c>
      <c r="F12" s="31"/>
      <c r="G12" s="31"/>
    </row>
    <row r="13" ht="32" customHeight="1" spans="1:7" x14ac:dyDescent="0.25">
      <c r="A13" s="15">
        <f>IF(B13="","",ROW()-5)</f>
      </c>
      <c r="B13" s="8" t="s">
        <v>100</v>
      </c>
      <c r="C13" s="29">
        <v>14</v>
      </c>
      <c r="D13" s="30">
        <f>IF(OR('改正の基本'!$B$5="",C13=""),"",'改正の基本'!$B$5+C13)</f>
      </c>
      <c r="E13" s="8" t="s">
        <v>101</v>
      </c>
      <c r="F13" s="31"/>
      <c r="G13" s="31"/>
    </row>
    <row r="14" ht="32" customHeight="1" spans="1:7" x14ac:dyDescent="0.25">
      <c r="A14" s="15">
        <f>IF(B14="","",ROW()-5)</f>
      </c>
      <c r="B14" s="8" t="s">
        <v>102</v>
      </c>
      <c r="C14" s="29">
        <v>14</v>
      </c>
      <c r="D14" s="30">
        <f>IF(OR('改正の基本'!$B$5="",C14=""),"",'改正の基本'!$B$5+C14)</f>
      </c>
      <c r="E14" s="8" t="s">
        <v>91</v>
      </c>
      <c r="F14" s="31" t="s">
        <v>92</v>
      </c>
      <c r="G14" s="31"/>
    </row>
    <row r="15" ht="32" customHeight="1" spans="1:7" x14ac:dyDescent="0.25">
      <c r="A15" s="15">
        <f>IF(B15="","",ROW()-5)</f>
      </c>
      <c r="B15" s="8" t="s">
        <v>103</v>
      </c>
      <c r="C15" s="29"/>
      <c r="D15" s="30">
        <f>IF(OR('改正の基本'!$B$5="",C15=""),"",'改正の基本'!$B$5+C15)</f>
      </c>
      <c r="E15" s="8" t="s">
        <v>95</v>
      </c>
      <c r="F15" s="31"/>
      <c r="G15" s="31"/>
    </row>
    <row r="16" ht="22" customHeight="1" spans="1:7" x14ac:dyDescent="0.25">
      <c r="A16" s="15">
        <f>IF(B16="","",ROW()-5)</f>
      </c>
      <c r="B16" s="8"/>
      <c r="C16" s="29"/>
      <c r="D16" s="30">
        <f>IF(OR('改正の基本'!$B$5="",C16=""),"",'改正の基本'!$B$5+C16)</f>
      </c>
      <c r="E16" s="8"/>
      <c r="F16" s="31"/>
      <c r="G16" s="31"/>
    </row>
    <row r="17" ht="22" customHeight="1" spans="1:7" x14ac:dyDescent="0.25">
      <c r="A17" s="15">
        <f>IF(B17="","",ROW()-5)</f>
      </c>
      <c r="B17" s="8"/>
      <c r="C17" s="29"/>
      <c r="D17" s="30">
        <f>IF(OR('改正の基本'!$B$5="",C17=""),"",'改正の基本'!$B$5+C17)</f>
      </c>
      <c r="E17" s="8"/>
      <c r="F17" s="31"/>
      <c r="G17" s="31"/>
    </row>
    <row r="18" ht="22" customHeight="1" spans="1:7" x14ac:dyDescent="0.25">
      <c r="A18" s="15">
        <f>IF(B18="","",ROW()-5)</f>
      </c>
      <c r="B18" s="8"/>
      <c r="C18" s="29"/>
      <c r="D18" s="30">
        <f>IF(OR('改正の基本'!$B$5="",C18=""),"",'改正の基本'!$B$5+C18)</f>
      </c>
      <c r="E18" s="8"/>
      <c r="F18" s="31"/>
      <c r="G18" s="31"/>
    </row>
    <row r="19" ht="22" customHeight="1" spans="1:7" x14ac:dyDescent="0.25">
      <c r="A19" s="15">
        <f>IF(B19="","",ROW()-5)</f>
      </c>
      <c r="B19" s="8"/>
      <c r="C19" s="29"/>
      <c r="D19" s="30">
        <f>IF(OR('改正の基本'!$B$5="",C19=""),"",'改正の基本'!$B$5+C19)</f>
      </c>
      <c r="E19" s="8"/>
      <c r="F19" s="31"/>
      <c r="G19" s="31"/>
    </row>
    <row r="20" ht="22" customHeight="1" spans="1:7" x14ac:dyDescent="0.25">
      <c r="A20" s="15">
        <f>IF(B20="","",ROW()-5)</f>
      </c>
      <c r="B20" s="8"/>
      <c r="C20" s="29"/>
      <c r="D20" s="30">
        <f>IF(OR('改正の基本'!$B$5="",C20=""),"",'改正の基本'!$B$5+C20)</f>
      </c>
      <c r="E20" s="8"/>
      <c r="F20" s="31"/>
      <c r="G20" s="31"/>
    </row>
    <row r="21" ht="22" customHeight="1" spans="1:7" x14ac:dyDescent="0.25">
      <c r="A21" s="15">
        <f>IF(B21="","",ROW()-5)</f>
      </c>
      <c r="B21" s="8"/>
      <c r="C21" s="29"/>
      <c r="D21" s="30">
        <f>IF(OR('改正の基本'!$B$5="",C21=""),"",'改正の基本'!$B$5+C21)</f>
      </c>
      <c r="E21" s="8"/>
      <c r="F21" s="31"/>
      <c r="G21" s="31"/>
    </row>
    <row r="22" ht="22" customHeight="1" spans="1:7" x14ac:dyDescent="0.25">
      <c r="A22" s="15">
        <f>IF(B22="","",ROW()-5)</f>
      </c>
      <c r="B22" s="8"/>
      <c r="C22" s="29"/>
      <c r="D22" s="30">
        <f>IF(OR('改正の基本'!$B$5="",C22=""),"",'改正の基本'!$B$5+C22)</f>
      </c>
      <c r="E22" s="8"/>
      <c r="F22" s="31"/>
      <c r="G22" s="31"/>
    </row>
    <row r="23" ht="22" customHeight="1" spans="1:7" x14ac:dyDescent="0.25">
      <c r="A23" s="15">
        <f>IF(B23="","",ROW()-5)</f>
      </c>
      <c r="B23" s="8"/>
      <c r="C23" s="29"/>
      <c r="D23" s="30">
        <f>IF(OR('改正の基本'!$B$5="",C23=""),"",'改正の基本'!$B$5+C23)</f>
      </c>
      <c r="E23" s="8"/>
      <c r="F23" s="31"/>
      <c r="G23" s="31"/>
    </row>
    <row r="24" ht="22" customHeight="1" spans="1:7" x14ac:dyDescent="0.25">
      <c r="A24" s="15">
        <f>IF(B24="","",ROW()-5)</f>
      </c>
      <c r="B24" s="8"/>
      <c r="C24" s="29"/>
      <c r="D24" s="30">
        <f>IF(OR('改正の基本'!$B$5="",C24=""),"",'改正の基本'!$B$5+C24)</f>
      </c>
      <c r="E24" s="8"/>
      <c r="F24" s="31"/>
      <c r="G24" s="31"/>
    </row>
    <row r="25" ht="22" customHeight="1" spans="1:7" x14ac:dyDescent="0.25">
      <c r="A25" s="15">
        <f>IF(B25="","",ROW()-5)</f>
      </c>
      <c r="B25" s="8"/>
      <c r="C25" s="29"/>
      <c r="D25" s="30">
        <f>IF(OR('改正の基本'!$B$5="",C25=""),"",'改正の基本'!$B$5+C25)</f>
      </c>
      <c r="E25" s="8"/>
      <c r="F25" s="31"/>
      <c r="G25" s="31"/>
    </row>
    <row r="27" ht="22" customHeight="1" spans="1:7" x14ac:dyDescent="0.25">
      <c r="A27" s="5">
        <f>IF(AND('改正の基本'!$B$7="はい",C10&gt;-5),"法人は5日前までに通知します（地方自治法第260条の15）","")</f>
      </c>
      <c r="B27" s="5"/>
      <c r="C27" s="5"/>
      <c r="D27" s="5"/>
      <c r="E27" s="5"/>
      <c r="F27" s="5"/>
      <c r="G27" s="5"/>
    </row>
  </sheetData>
  <sheetProtection sheet="1" formatColumns="0" formatRows="0"/>
  <mergeCells count="4">
    <mergeCell ref="A2:G2"/>
    <mergeCell ref="A3:B3"/>
    <mergeCell ref="C3:D3"/>
    <mergeCell ref="A27:G27"/>
  </mergeCells>
  <conditionalFormatting sqref="A6:G25">
    <cfRule type="expression" dxfId="0" priority="1">
      <formula>AND('改正の基本'!$B$7="いいえ",$F6="○")</formula>
    </cfRule>
  </conditionalFormatting>
  <dataValidations count="6">
    <dataValidation type="whole" allowBlank="1" showErrorMessage="1" errorTitle="総会の日からの日数" error="-365〜365 の整数を入れてください" sqref="C10:C25">
      <formula1>-365</formula1>
      <formula2>365</formula2>
    </dataValidation>
    <dataValidation type="whole" allowBlank="1" showErrorMessage="1" errorTitle="総会の日からの日数" error="-365〜365 の整数を入れてください" sqref="C6:C25">
      <formula1>-365</formula1>
      <formula2>365</formula2>
    </dataValidation>
    <dataValidation type="list" allowBlank="1" showErrorMessage="1" errorTitle="法人だけ" error="「○」から選んでください" sqref="F10:F25">
      <formula1>"○"</formula1>
    </dataValidation>
    <dataValidation type="list" allowBlank="1" showErrorMessage="1" errorTitle="法人だけ" error="「○」から選んでください" sqref="F6:F25">
      <formula1>"○"</formula1>
    </dataValidation>
    <dataValidation type="list" allowBlank="1" showErrorMessage="1" errorTitle="済" error="「○」から選んでください" sqref="G10:G25">
      <formula1>"○"</formula1>
    </dataValidation>
    <dataValidation type="list" allowBlank="1" showErrorMessage="1" errorTitle="済" error="「○」から選んでください" sqref="G6:G25">
      <formula1>"○"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改正の基本</vt:lpstr>
      <vt:lpstr>新旧対照表</vt:lpstr>
      <vt:lpstr>議案（印刷用）</vt:lpstr>
      <vt:lpstr>段取り表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2026-10-27T11:38:55Z</dcterms:created>
  <dcterms:modified xsi:type="dcterms:W3CDTF">2026-10-27T11:38:55Z</dcterms:modified>
</cp:coreProperties>
</file>