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使い方" state="visible" r:id="rId4"/>
    <sheet sheetId="2" name="決めごと" state="visible" r:id="rId5"/>
    <sheet sheetId="3" name="前年度の月別" state="visible" r:id="rId6"/>
    <sheet sheetId="4" name="小口の出納帳" state="visible" r:id="rId7"/>
    <sheet sheetId="5" name="月末の数え" state="visible" r:id="rId8"/>
    <sheet sheetId="6" name="補充の記録" state="visible" r:id="rId9"/>
    <sheet sheetId="7" name="科目一覧" state="visible" r:id="rId10"/>
  </sheets>
  <definedNames>
    <definedName name="_xlnm.Print_Area" localSheetId="0">'使い方'!$A$1:$C$13</definedName>
    <definedName name="_xlnm.Print_Area" localSheetId="1">'決めごと'!$A$1:$C$13</definedName>
    <definedName name="_xlnm.Print_Area" localSheetId="2">'前年度の月別'!$A$1:$C$17</definedName>
    <definedName name="_xlnm.Print_Area" localSheetId="3">'小口の出納帳'!$A$1:$H$55</definedName>
    <definedName name="_xlnm.Print_Titles" localSheetId="3">'小口の出納帳'!$5:$5</definedName>
    <definedName name="_xlnm.Print_Area" localSheetId="4">'月末の数え'!$A$1:$C$23</definedName>
    <definedName name="_xlnm.Print_Area" localSheetId="5">'補充の記録'!$A$1:$H$16</definedName>
    <definedName name="_xlnm.Print_Area" localSheetId="6">'科目一覧'!$A$1:$C$23</definedName>
  </definedNames>
  <calcPr calcId="171027" fullCalcOnLoad="1"/>
</workbook>
</file>

<file path=xl/sharedStrings.xml><?xml version="1.0" encoding="utf-8"?>
<sst xmlns="http://schemas.openxmlformats.org/spreadsheetml/2006/main" count="113" uniqueCount="109">
  <si>
    <t>小口現金の月末確認の使い方</t>
  </si>
  <si>
    <t>手順</t>
  </si>
  <si>
    <t>何をする</t>
  </si>
  <si>
    <t>どこに入れる</t>
  </si>
  <si>
    <t>役員会で決めた「手元に置く額」と「1回で小口から払う上限」を書く。前年度の月別を入れると「手元に置く額の目安」が出ます</t>
  </si>
  <si>
    <t>決めごと B4・B5、前年度の月別 B 列</t>
  </si>
  <si>
    <t>小口から払ったら、その日のうちに1行書く。領収書に番号を書き、同じ番号を右の列に書く</t>
  </si>
  <si>
    <t>小口の出納帳 A〜E・G 列</t>
  </si>
  <si>
    <t>月末に封筒の現金を金種ごとに数え、枚数を入れる。「判定」が「一致」になったのを見てから、「補充する額」を口座から引き出す</t>
  </si>
  <si>
    <t>月末の数え B 列・C21〜C23</t>
  </si>
  <si>
    <t>引き出した額を補充の記録に1行書き、「補充後の額」が手元に置く額に戻ったかを見る。小口の出納帳にも引き出しの行を書く</t>
  </si>
  <si>
    <t>補充の記録 A〜D・G・H 列</t>
  </si>
  <si>
    <t>この表は会計が手元に置く現金だけを扱います。役員の立て替えと行事の前渡しは、この表に書きません。</t>
  </si>
  <si>
    <t>会の出納帳を Excel やノートで別に付けている場合は、どちらか1つを正にして、もう片方は写しにしてください。</t>
  </si>
  <si>
    <t>「判定」が「足りません」のときは、財布から足して合わせないでください。差額の原因をさがしてから補充します。</t>
  </si>
  <si>
    <t>3月31日には残った現金を口座へ戻し、補充の記録の16行目で「補充後の額」が0になったことを確かめます。</t>
  </si>
  <si>
    <t>「手元に置く額の目安」は前年度に現金で払った額が一番多い月を千円単位で切り上げた額です。決めた額が目安の2倍を超えるときに知らせるのは私たちの目安です。額を決めるのは各会の役員会です。</t>
  </si>
  <si>
    <t>決めごと（役員会で決めた額と決まり）</t>
  </si>
  <si>
    <t>項目</t>
  </si>
  <si>
    <t>決めたこと</t>
  </si>
  <si>
    <t>説明</t>
  </si>
  <si>
    <t>会の名前</t>
  </si>
  <si>
    <t>例: ○○自治会</t>
  </si>
  <si>
    <t>手元に置く額</t>
  </si>
  <si>
    <t>役員会で決めた額。1,000〜100,000円。例: 10,000</t>
  </si>
  <si>
    <t>1回で小口から払う上限</t>
  </si>
  <si>
    <t>これを超える支払いは口座から払うか、その日のために引き出す。例: 3,000</t>
  </si>
  <si>
    <t>補充する日</t>
  </si>
  <si>
    <t>例: 毎月末の役員会の翌日</t>
  </si>
  <si>
    <t>数える人</t>
  </si>
  <si>
    <t>例: 会計</t>
  </si>
  <si>
    <t>立ち会う人</t>
  </si>
  <si>
    <t>例: 会長</t>
  </si>
  <si>
    <t>領収書が出ないときの決め</t>
  </si>
  <si>
    <t>例: 金額・日付・用途をメモに書いて貼る</t>
  </si>
  <si>
    <t>前年度の月別から出す目安（自動）</t>
  </si>
  <si>
    <t>前年度の現金払いが一番多い月の額</t>
  </si>
  <si>
    <t>「前年度の月別」の B 列から出ます</t>
  </si>
  <si>
    <t>手元に置く額の目安</t>
  </si>
  <si>
    <t>一番多い月の額を千円単位で切り上げた額（私たちの目安）</t>
  </si>
  <si>
    <t>目安との比べ</t>
  </si>
  <si>
    <t>前年度の月別（現金で払った額）</t>
  </si>
  <si>
    <t>前年度の現金出納帳から、現金で払った額を月ごとに足して入れます。口座振込・口座引き落とし・行事のために別に引き出した分は入れません。</t>
  </si>
  <si>
    <t>月</t>
  </si>
  <si>
    <t>現金で払った額</t>
  </si>
  <si>
    <t>メモ</t>
  </si>
  <si>
    <t>4月</t>
  </si>
  <si>
    <t>5月</t>
  </si>
  <si>
    <t>6月</t>
  </si>
  <si>
    <t>7月</t>
  </si>
  <si>
    <t>8月</t>
  </si>
  <si>
    <t>9月</t>
  </si>
  <si>
    <t>10月</t>
  </si>
  <si>
    <t>11月</t>
  </si>
  <si>
    <t>12月</t>
  </si>
  <si>
    <t>1月</t>
  </si>
  <si>
    <t>2月</t>
  </si>
  <si>
    <t>3月</t>
  </si>
  <si>
    <t>合計</t>
  </si>
  <si>
    <t>月平均</t>
  </si>
  <si>
    <t>小口の出納帳（封筒の現金だけを書く）</t>
  </si>
  <si>
    <t>月の始めの残高</t>
  </si>
  <si>
    <t>書き始める日の封筒の額（例: 10,000）。口座から補充したら「引き出し」の列に書きます。</t>
  </si>
  <si>
    <t>月日</t>
  </si>
  <si>
    <t>科目</t>
  </si>
  <si>
    <t>摘要</t>
  </si>
  <si>
    <t>引き出し</t>
  </si>
  <si>
    <t>支払</t>
  </si>
  <si>
    <t>差引残高</t>
  </si>
  <si>
    <t>領収書番号</t>
  </si>
  <si>
    <t>確かめ</t>
  </si>
  <si>
    <t>月末の数え（金種表）</t>
  </si>
  <si>
    <t>封筒の現金をお札と硬貨の種類ごとに数え、枚数を入れます。数えた日を入れると、その日までの出納帳の行で帳簿の残高を出します。</t>
  </si>
  <si>
    <t>金種</t>
  </si>
  <si>
    <t>枚数</t>
  </si>
  <si>
    <t>金額</t>
  </si>
  <si>
    <t>数えた合計</t>
  </si>
  <si>
    <t>帳簿の残高</t>
  </si>
  <si>
    <t>差額（数えた − 帳簿）</t>
  </si>
  <si>
    <t>判定</t>
  </si>
  <si>
    <t>補充する額</t>
  </si>
  <si>
    <t>数えた日</t>
  </si>
  <si>
    <t>数えた人</t>
  </si>
  <si>
    <t>立ち会った人</t>
  </si>
  <si>
    <t>補充の記録（口座から引き出して元の額に戻す）</t>
  </si>
  <si>
    <t>4〜15行目は毎月の補充を1行ずつ書きます。16行目は3月31日に残った現金を数えて口座へ戻す行で、「補充した額」は空けます。</t>
  </si>
  <si>
    <t>日付</t>
  </si>
  <si>
    <t>数えた額</t>
  </si>
  <si>
    <t>補充した額</t>
  </si>
  <si>
    <t>口座へ戻した額</t>
  </si>
  <si>
    <t>補充後の額</t>
  </si>
  <si>
    <t>預金出納帳に書いた</t>
  </si>
  <si>
    <t>科目一覧（例）</t>
  </si>
  <si>
    <t>小口の出納帳の「科目」で選べる一覧です。例なので、前年度の出納帳の科目に合わせて書き換えてください。一覧にない科目も手で書けます。</t>
  </si>
  <si>
    <t>小口から払うものの例</t>
  </si>
  <si>
    <t>会議費</t>
  </si>
  <si>
    <t>役員会のお茶とお菓子</t>
  </si>
  <si>
    <t>事務費</t>
  </si>
  <si>
    <t>コピー代、文房具</t>
  </si>
  <si>
    <t>通信費</t>
  </si>
  <si>
    <t>回覧用の切手、はがき</t>
  </si>
  <si>
    <t>事業費</t>
  </si>
  <si>
    <t>清掃のごみ袋、行事の小物</t>
  </si>
  <si>
    <t>慶弔費</t>
  </si>
  <si>
    <t>規約に基づく慶事・弔事</t>
  </si>
  <si>
    <t>雑費</t>
  </si>
  <si>
    <t>上のどれにも当たらない少額の支払い</t>
  </si>
  <si>
    <t>預け入れ・引き出し</t>
  </si>
  <si>
    <t>口座から引き出して封筒に補充したとき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</si>
</sst>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m/d"/>
    <numFmt numFmtId="165" formatCode="#,##0;-#,##0;0"/>
    <numFmt numFmtId="166" formatCode="#,##0&quot;円&quot;"/>
    <numFmt numFmtId="167" formatCode="yyyy/m/d"/>
  </numFmts>
  <fonts count="10" x14ac:knownFonts="1">
    <font>
      <color theme="1"/>
      <family val="2"/>
      <scheme val="minor"/>
      <sz val="11"/>
      <name val="Calibri"/>
    </font>
    <font>
      <b/>
      <color rgb="FF0D2B6B"/>
      <sz val="16"/>
    </font>
    <font>
      <b/>
      <color rgb="FF0D47A1"/>
    </font>
    <font>
      <color rgb="FF0D2B6B"/>
    </font>
    <font>
      <color rgb="FF6B7280"/>
      <sz val="10"/>
    </font>
    <font>
      <b/>
      <color rgb="FF0D2B6B"/>
    </font>
    <font>
      <b/>
    </font>
    <font>
      <color rgb="FF0D47A1"/>
      <sz val="10"/>
    </font>
    <font>
      <b/>
      <color rgb="FF0D47A1"/>
      <sz val="12"/>
    </font>
    <font>
      <color rgb="FF0D47A1"/>
    </font>
  </fonts>
  <fills count="3">
    <fill>
      <patternFill patternType="none"/>
    </fill>
    <fill>
      <patternFill patternType="gray125"/>
    </fill>
    <fill>
      <patternFill patternType="solid">
        <fgColor rgb="FFFBF7EE"/>
      </patternFill>
    </fill>
  </fills>
  <borders count="4">
    <border>
      <left/>
      <right/>
      <top/>
      <bottom/>
      <diagonal/>
    </border>
    <border>
      <left style="thin">
        <color rgb="FFD1D5DB"/>
      </left>
      <right style="thin">
        <color rgb="FFD1D5DB"/>
      </right>
      <top style="thin">
        <color rgb="FFD1D5DB"/>
      </top>
      <bottom style="medium">
        <color rgb="FF0D47A1"/>
      </bottom>
      <diagonal/>
    </border>
    <border>
      <left style="thin">
        <color rgb="FFD1D5DB"/>
      </left>
      <right style="thin">
        <color rgb="FFD1D5DB"/>
      </right>
      <top style="thin">
        <color rgb="FFD1D5DB"/>
      </top>
      <bottom style="thin">
        <color rgb="FFD1D5DB"/>
      </bottom>
      <diagonal/>
    </border>
    <border>
      <left style="thin">
        <color rgb="FF0D47A1"/>
      </left>
      <right style="thin">
        <color rgb="FF0D47A1"/>
      </right>
      <top style="thin">
        <color rgb="FF0D47A1"/>
      </top>
      <bottom style="thin">
        <color rgb="FF0D47A1"/>
      </bottom>
      <diagonal/>
    </border>
  </borders>
  <cellStyleXfs count="1">
    <xf numFmtId="0" fontId="0" fillId="0" borderId="0"/>
  </cellStyleXfs>
  <cellXfs count="28">
    <xf numFmtId="0" fontId="0" fillId="0" borderId="0" xfId="0"/>
    <xf numFmtId="0" fontId="1" fillId="0" borderId="0" xfId="0" applyFont="1"/>
    <xf numFmtId="0" fontId="2" fillId="0" borderId="1" xfId="0" applyFont="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2" borderId="3" xfId="0" applyFill="1" applyBorder="1" applyAlignment="1" applyProtection="1">
      <alignment vertical="center" wrapText="1"/>
      <protection locked="0"/>
    </xf>
    <xf numFmtId="0" fontId="4" fillId="0" borderId="2" xfId="0" applyFont="1" applyBorder="1" applyAlignment="1">
      <alignment vertical="center" wrapText="1"/>
    </xf>
    <xf numFmtId="3" fontId="0" fillId="2" borderId="3" xfId="0" applyNumberFormat="1" applyFill="1" applyBorder="1" applyAlignment="1" applyProtection="1">
      <alignment horizontal="right" vertical="center"/>
      <protection locked="0"/>
    </xf>
    <xf numFmtId="0" fontId="5" fillId="0" borderId="0" xfId="0" applyFont="1"/>
    <xf numFmtId="3" fontId="0" fillId="0" borderId="2" xfId="0" applyNumberFormat="1" applyBorder="1" applyAlignment="1">
      <alignment horizontal="right" vertical="center" wrapText="1"/>
    </xf>
    <xf numFmtId="3" fontId="2" fillId="0" borderId="2" xfId="0" applyNumberFormat="1" applyFont="1" applyBorder="1" applyAlignment="1">
      <alignment horizontal="right" vertical="center" wrapText="1"/>
    </xf>
    <xf numFmtId="0" fontId="2" fillId="0" borderId="2" xfId="0" applyFont="1" applyBorder="1" applyAlignment="1">
      <alignment vertical="center" wrapText="1"/>
    </xf>
    <xf numFmtId="0" fontId="4" fillId="0" borderId="0" xfId="0" applyFont="1" applyAlignment="1">
      <alignment vertical="center" wrapText="1"/>
    </xf>
    <xf numFmtId="0" fontId="6" fillId="0" borderId="2" xfId="0" applyFont="1" applyBorder="1" applyAlignment="1">
      <alignment horizontal="center" vertical="center"/>
    </xf>
    <xf numFmtId="3" fontId="6" fillId="0" borderId="2" xfId="0" applyNumberFormat="1" applyFont="1" applyBorder="1" applyAlignment="1">
      <alignment horizontal="right" vertical="center" wrapText="1"/>
    </xf>
    <xf numFmtId="0" fontId="6" fillId="0" borderId="2" xfId="0" applyFont="1" applyBorder="1" applyAlignment="1">
      <alignment vertical="center" wrapText="1"/>
    </xf>
    <xf numFmtId="164" fontId="0" fillId="2" borderId="3" xfId="0" applyNumberFormat="1" applyFill="1" applyBorder="1" applyAlignment="1" applyProtection="1">
      <alignment horizontal="center" vertical="center"/>
      <protection locked="0"/>
    </xf>
    <xf numFmtId="165" fontId="0" fillId="0" borderId="2" xfId="0" applyNumberFormat="1" applyBorder="1" applyAlignment="1">
      <alignment horizontal="right" vertical="center" wrapText="1"/>
    </xf>
    <xf numFmtId="0" fontId="0" fillId="2" borderId="3" xfId="0" applyFill="1" applyBorder="1" applyAlignment="1" applyProtection="1">
      <alignment horizontal="center" vertical="center"/>
      <protection locked="0"/>
    </xf>
    <xf numFmtId="0" fontId="7" fillId="0" borderId="2" xfId="0" applyFont="1" applyBorder="1" applyAlignment="1">
      <alignment vertical="center" wrapText="1"/>
    </xf>
    <xf numFmtId="166" fontId="0" fillId="0" borderId="2" xfId="0" applyNumberFormat="1" applyBorder="1" applyAlignment="1">
      <alignment horizontal="right" vertical="center"/>
    </xf>
    <xf numFmtId="165" fontId="6" fillId="0" borderId="2" xfId="0" applyNumberFormat="1" applyFont="1" applyBorder="1" applyAlignment="1">
      <alignment horizontal="right" vertical="center" wrapText="1"/>
    </xf>
    <xf numFmtId="0" fontId="8" fillId="0" borderId="2" xfId="0" applyFont="1" applyBorder="1" applyAlignment="1">
      <alignment vertical="center" wrapText="1"/>
    </xf>
    <xf numFmtId="3" fontId="8" fillId="0" borderId="2" xfId="0" applyNumberFormat="1" applyFont="1" applyBorder="1" applyAlignment="1">
      <alignment horizontal="right" vertical="center" wrapText="1"/>
    </xf>
    <xf numFmtId="167" fontId="0" fillId="2" borderId="3" xfId="0" applyNumberFormat="1" applyFill="1" applyBorder="1" applyAlignment="1" applyProtection="1">
      <alignment horizontal="center" vertical="center"/>
      <protection locked="0"/>
    </xf>
    <xf numFmtId="0" fontId="9"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FormatPr defaultRowHeight="15" outlineLevelRow="0" outlineLevelCol="0" x14ac:dyDescent="55"/>
  <cols>
    <col min="1" max="1" width="7" customWidth="1"/>
    <col min="2" max="2" width="58" customWidth="1"/>
    <col min="3" max="3" width="28" customWidth="1"/>
  </cols>
  <sheetData>
    <row r="1" ht="28" customHeight="1" spans="1:1" x14ac:dyDescent="0.25">
      <c r="A1" s="1" t="s">
        <v>0</v>
      </c>
    </row>
    <row r="3" spans="1:3" x14ac:dyDescent="0.25">
      <c r="A3" s="2" t="s">
        <v>1</v>
      </c>
      <c r="B3" s="2" t="s">
        <v>2</v>
      </c>
      <c r="C3" s="2" t="s">
        <v>3</v>
      </c>
    </row>
    <row r="4" ht="48" customHeight="1" spans="1:3" x14ac:dyDescent="0.25">
      <c r="A4" s="3">
        <v>1</v>
      </c>
      <c r="B4" s="4" t="s">
        <v>4</v>
      </c>
      <c r="C4" s="4" t="s">
        <v>5</v>
      </c>
    </row>
    <row r="5" ht="48" customHeight="1" spans="1:3" x14ac:dyDescent="0.25">
      <c r="A5" s="3">
        <v>2</v>
      </c>
      <c r="B5" s="4" t="s">
        <v>6</v>
      </c>
      <c r="C5" s="4" t="s">
        <v>7</v>
      </c>
    </row>
    <row r="6" ht="48" customHeight="1" spans="1:3" x14ac:dyDescent="0.25">
      <c r="A6" s="3">
        <v>3</v>
      </c>
      <c r="B6" s="4" t="s">
        <v>8</v>
      </c>
      <c r="C6" s="4" t="s">
        <v>9</v>
      </c>
    </row>
    <row r="7" ht="48" customHeight="1" spans="1:3" x14ac:dyDescent="0.25">
      <c r="A7" s="3">
        <v>4</v>
      </c>
      <c r="B7" s="4" t="s">
        <v>10</v>
      </c>
      <c r="C7" s="4" t="s">
        <v>11</v>
      </c>
    </row>
    <row r="9" ht="36" customHeight="1" spans="1:3" x14ac:dyDescent="0.25">
      <c r="A9" s="5" t="s">
        <v>12</v>
      </c>
      <c r="B9" s="5"/>
      <c r="C9" s="5"/>
    </row>
    <row r="10" ht="36" customHeight="1" spans="1:3" x14ac:dyDescent="0.25">
      <c r="A10" s="6" t="s">
        <v>13</v>
      </c>
      <c r="B10" s="6"/>
      <c r="C10" s="6"/>
    </row>
    <row r="11" ht="36" customHeight="1" spans="1:3" x14ac:dyDescent="0.25">
      <c r="A11" s="6" t="s">
        <v>14</v>
      </c>
      <c r="B11" s="6"/>
      <c r="C11" s="6"/>
    </row>
    <row r="12" ht="36" customHeight="1" spans="1:3" x14ac:dyDescent="0.25">
      <c r="A12" s="6" t="s">
        <v>15</v>
      </c>
      <c r="B12" s="6"/>
      <c r="C12" s="6"/>
    </row>
    <row r="13" ht="36" customHeight="1" spans="1:3" x14ac:dyDescent="0.25">
      <c r="A13" s="6" t="s">
        <v>16</v>
      </c>
      <c r="B13" s="6"/>
      <c r="C13" s="6"/>
    </row>
  </sheetData>
  <sheetProtection sheet="1" formatColumns="0" formatRows="0"/>
  <mergeCells count="5">
    <mergeCell ref="A9:C9"/>
    <mergeCell ref="A10:C10"/>
    <mergeCell ref="A11:C11"/>
    <mergeCell ref="A12:C12"/>
    <mergeCell ref="A13:C13"/>
  </mergeCells>
  <pageMargins left="0.5" right="0.5" top="0.6" bottom="0.6" header="0.2" footer="0.2"/>
  <pageSetup paperSize="9"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3"/>
  <sheetFormatPr defaultRowHeight="15" outlineLevelRow="0" outlineLevelCol="0" x14ac:dyDescent="55"/>
  <cols>
    <col min="1" max="2" width="30" customWidth="1"/>
    <col min="3" max="3" width="44" customWidth="1"/>
  </cols>
  <sheetData>
    <row r="1" ht="28" customHeight="1" spans="1:3" x14ac:dyDescent="0.25">
      <c r="A1" s="1" t="s">
        <v>17</v>
      </c>
      <c r="B1" s="1"/>
      <c r="C1" s="1"/>
    </row>
    <row r="2" spans="1:3" x14ac:dyDescent="0.25">
      <c r="A2" s="2" t="s">
        <v>18</v>
      </c>
      <c r="B2" s="2" t="s">
        <v>19</v>
      </c>
      <c r="C2" s="2" t="s">
        <v>20</v>
      </c>
    </row>
    <row r="3" ht="30" customHeight="1" spans="1:3" x14ac:dyDescent="0.25">
      <c r="A3" s="4" t="s">
        <v>21</v>
      </c>
      <c r="B3" s="7"/>
      <c r="C3" s="8" t="s">
        <v>22</v>
      </c>
    </row>
    <row r="4" ht="30" customHeight="1" spans="1:3" x14ac:dyDescent="0.25">
      <c r="A4" s="4" t="s">
        <v>23</v>
      </c>
      <c r="B4" s="9"/>
      <c r="C4" s="8" t="s">
        <v>24</v>
      </c>
    </row>
    <row r="5" ht="30" customHeight="1" spans="1:3" x14ac:dyDescent="0.25">
      <c r="A5" s="4" t="s">
        <v>25</v>
      </c>
      <c r="B5" s="9"/>
      <c r="C5" s="8" t="s">
        <v>26</v>
      </c>
    </row>
    <row r="6" ht="30" customHeight="1" spans="1:3" x14ac:dyDescent="0.25">
      <c r="A6" s="4" t="s">
        <v>27</v>
      </c>
      <c r="B6" s="7"/>
      <c r="C6" s="8" t="s">
        <v>28</v>
      </c>
    </row>
    <row r="7" ht="30" customHeight="1" spans="1:3" x14ac:dyDescent="0.25">
      <c r="A7" s="4" t="s">
        <v>29</v>
      </c>
      <c r="B7" s="7"/>
      <c r="C7" s="8" t="s">
        <v>30</v>
      </c>
    </row>
    <row r="8" ht="30" customHeight="1" spans="1:3" x14ac:dyDescent="0.25">
      <c r="A8" s="4" t="s">
        <v>31</v>
      </c>
      <c r="B8" s="7"/>
      <c r="C8" s="8" t="s">
        <v>32</v>
      </c>
    </row>
    <row r="9" ht="30" customHeight="1" spans="1:3" x14ac:dyDescent="0.25">
      <c r="A9" s="4" t="s">
        <v>33</v>
      </c>
      <c r="B9" s="7"/>
      <c r="C9" s="8" t="s">
        <v>34</v>
      </c>
    </row>
    <row r="10" spans="1:1" x14ac:dyDescent="0.25">
      <c r="A10" s="10" t="s">
        <v>35</v>
      </c>
    </row>
    <row r="11" ht="30" customHeight="1" spans="1:3" x14ac:dyDescent="0.25">
      <c r="A11" s="4" t="s">
        <v>36</v>
      </c>
      <c r="B11" s="11">
        <f>IF(COUNT('前年度の月別'!B4:B15)=0,"",MAX('前年度の月別'!B4:B15))</f>
      </c>
      <c r="C11" s="8" t="s">
        <v>37</v>
      </c>
    </row>
    <row r="12" ht="30" customHeight="1" spans="1:3" x14ac:dyDescent="0.25">
      <c r="A12" s="4" t="s">
        <v>38</v>
      </c>
      <c r="B12" s="12">
        <f>IF(B11="","",ROUNDUP(B11/1000,0)*1000)</f>
      </c>
      <c r="C12" s="8" t="s">
        <v>39</v>
      </c>
    </row>
    <row r="13" ht="30" customHeight="1" spans="1:3" x14ac:dyDescent="0.25">
      <c r="A13" s="4" t="s">
        <v>40</v>
      </c>
      <c r="B13" s="13">
        <f>IF(OR(B4="",B12=""),"",IF(B4&lt;B12,"目安より少なく、月の途中で足りなくなるかもしれません",IF(B4&gt;B12*2,"目安の2倍を超えています。役員会で額を確かめてください","")))</f>
      </c>
      <c r="C13" s="13"/>
    </row>
  </sheetData>
  <sheetProtection sheet="1" formatColumns="0" formatRows="0"/>
  <mergeCells count="2">
    <mergeCell ref="A1:C1"/>
    <mergeCell ref="B13:C13"/>
  </mergeCells>
  <dataValidations count="2">
    <dataValidation type="whole" allowBlank="1" showErrorMessage="1" errorTitle="手元に置く額" error="1,000〜100,000 の整数を入れてください" sqref="B4">
      <formula1>1000</formula1>
      <formula2>100000</formula2>
    </dataValidation>
    <dataValidation type="whole" allowBlank="1" showErrorMessage="1" errorTitle="1回で小口から払う上限" error="0〜100,000 の整数を入れてください" sqref="B5">
      <formula1>0</formula1>
      <formula2>100000</formula2>
    </dataValidation>
  </dataValidations>
  <pageMargins left="0.5" right="0.5" top="0.6" bottom="0.6" header="0.2" footer="0.2"/>
  <pageSetup paperSize="9"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workbookViewId="0">
      <pane ySplit="3" topLeftCell="A4" activePane="bottomLeft" state="frozen"/>
      <selection pane="bottomLeft"/>
    </sheetView>
  </sheetViews>
  <sheetFormatPr defaultRowHeight="15" outlineLevelRow="0" outlineLevelCol="0" x14ac:dyDescent="55"/>
  <cols>
    <col min="1" max="1" width="10" customWidth="1"/>
    <col min="2" max="2" width="18" customWidth="1"/>
    <col min="3" max="3" width="44" customWidth="1"/>
  </cols>
  <sheetData>
    <row r="1" ht="28" customHeight="1" spans="1:3" x14ac:dyDescent="0.25">
      <c r="A1" s="1" t="s">
        <v>41</v>
      </c>
      <c r="B1" s="1"/>
      <c r="C1" s="1"/>
    </row>
    <row r="2" ht="32" customHeight="1" spans="1:3" x14ac:dyDescent="0.25">
      <c r="A2" s="14" t="s">
        <v>42</v>
      </c>
      <c r="B2" s="14"/>
      <c r="C2" s="14"/>
    </row>
    <row r="3" spans="1:3" x14ac:dyDescent="0.25">
      <c r="A3" s="2" t="s">
        <v>43</v>
      </c>
      <c r="B3" s="2" t="s">
        <v>44</v>
      </c>
      <c r="C3" s="2" t="s">
        <v>45</v>
      </c>
    </row>
    <row r="4" ht="22" customHeight="1" spans="1:3" x14ac:dyDescent="0.25">
      <c r="A4" s="3" t="s">
        <v>46</v>
      </c>
      <c r="B4" s="9"/>
      <c r="C4" s="7"/>
    </row>
    <row r="5" ht="22" customHeight="1" spans="1:3" x14ac:dyDescent="0.25">
      <c r="A5" s="3" t="s">
        <v>47</v>
      </c>
      <c r="B5" s="9"/>
      <c r="C5" s="7"/>
    </row>
    <row r="6" ht="22" customHeight="1" spans="1:3" x14ac:dyDescent="0.25">
      <c r="A6" s="3" t="s">
        <v>48</v>
      </c>
      <c r="B6" s="9"/>
      <c r="C6" s="7"/>
    </row>
    <row r="7" ht="22" customHeight="1" spans="1:3" x14ac:dyDescent="0.25">
      <c r="A7" s="3" t="s">
        <v>49</v>
      </c>
      <c r="B7" s="9"/>
      <c r="C7" s="7"/>
    </row>
    <row r="8" ht="22" customHeight="1" spans="1:3" x14ac:dyDescent="0.25">
      <c r="A8" s="3" t="s">
        <v>50</v>
      </c>
      <c r="B8" s="9"/>
      <c r="C8" s="7"/>
    </row>
    <row r="9" ht="22" customHeight="1" spans="1:3" x14ac:dyDescent="0.25">
      <c r="A9" s="3" t="s">
        <v>51</v>
      </c>
      <c r="B9" s="9"/>
      <c r="C9" s="7"/>
    </row>
    <row r="10" ht="22" customHeight="1" spans="1:3" x14ac:dyDescent="0.25">
      <c r="A10" s="3" t="s">
        <v>52</v>
      </c>
      <c r="B10" s="9"/>
      <c r="C10" s="7"/>
    </row>
    <row r="11" ht="22" customHeight="1" spans="1:3" x14ac:dyDescent="0.25">
      <c r="A11" s="3" t="s">
        <v>53</v>
      </c>
      <c r="B11" s="9"/>
      <c r="C11" s="7"/>
    </row>
    <row r="12" ht="22" customHeight="1" spans="1:3" x14ac:dyDescent="0.25">
      <c r="A12" s="3" t="s">
        <v>54</v>
      </c>
      <c r="B12" s="9"/>
      <c r="C12" s="7"/>
    </row>
    <row r="13" ht="22" customHeight="1" spans="1:3" x14ac:dyDescent="0.25">
      <c r="A13" s="3" t="s">
        <v>55</v>
      </c>
      <c r="B13" s="9"/>
      <c r="C13" s="7"/>
    </row>
    <row r="14" ht="22" customHeight="1" spans="1:3" x14ac:dyDescent="0.25">
      <c r="A14" s="3" t="s">
        <v>56</v>
      </c>
      <c r="B14" s="9"/>
      <c r="C14" s="7"/>
    </row>
    <row r="15" ht="22" customHeight="1" spans="1:3" x14ac:dyDescent="0.25">
      <c r="A15" s="3" t="s">
        <v>57</v>
      </c>
      <c r="B15" s="9"/>
      <c r="C15" s="7"/>
    </row>
    <row r="16" spans="1:2" x14ac:dyDescent="0.25">
      <c r="A16" s="15" t="s">
        <v>58</v>
      </c>
      <c r="B16" s="16">
        <f>SUM(B4:B15)</f>
      </c>
    </row>
    <row r="17" spans="1:2" x14ac:dyDescent="0.25">
      <c r="A17" s="15" t="s">
        <v>59</v>
      </c>
      <c r="B17" s="16">
        <f>IF(COUNT(B4:B15)=0,"",ROUND(B16/COUNT(B4:B15),0))</f>
      </c>
    </row>
  </sheetData>
  <sheetProtection sheet="1" formatColumns="0" formatRows="0"/>
  <mergeCells count="2">
    <mergeCell ref="A1:C1"/>
    <mergeCell ref="A2:C2"/>
  </mergeCells>
  <dataValidations count="2">
    <dataValidation type="whole" operator="greaterThanOrEqual" allowBlank="1" showErrorMessage="1" errorTitle="現金で払った額" error="0 以上の整数を入れてください" sqref="B10:B15">
      <formula1>0</formula1>
    </dataValidation>
    <dataValidation type="whole" operator="greaterThanOrEqual" allowBlank="1" showErrorMessage="1" errorTitle="現金で払った額" error="0 以上の整数を入れてください" sqref="B4:B15">
      <formula1>0</formula1>
    </dataValidation>
  </dataValidations>
  <pageMargins left="0.5" right="0.5" top="0.6" bottom="0.6" header="0.2" footer="0.2"/>
  <pageSetup paperSize="9"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5"/>
  <sheetViews>
    <sheetView workbookViewId="0">
      <pane ySplit="5" topLeftCell="A6" activePane="bottomLeft" state="frozen"/>
      <selection pane="bottomLeft"/>
    </sheetView>
  </sheetViews>
  <sheetFormatPr defaultRowHeight="15" outlineLevelRow="0" outlineLevelCol="0" x14ac:dyDescent="55"/>
  <cols>
    <col min="1" max="1" width="16" customWidth="1"/>
    <col min="2" max="2" width="18" customWidth="1"/>
    <col min="3" max="3" width="26" customWidth="1"/>
    <col min="4" max="5" width="11" customWidth="1"/>
    <col min="6" max="6" width="12" customWidth="1"/>
    <col min="7" max="7" width="11" customWidth="1"/>
    <col min="8" max="8" width="36" customWidth="1"/>
  </cols>
  <sheetData>
    <row r="1" ht="28" customHeight="1" spans="1:8" x14ac:dyDescent="0.25">
      <c r="A1" s="1" t="s">
        <v>60</v>
      </c>
      <c r="B1" s="1"/>
      <c r="C1" s="1"/>
      <c r="D1" s="1"/>
      <c r="E1" s="1"/>
      <c r="F1" s="1"/>
      <c r="G1" s="1"/>
      <c r="H1" s="1"/>
    </row>
    <row r="3" ht="26" customHeight="1" spans="1:8" x14ac:dyDescent="0.25">
      <c r="A3" s="17" t="s">
        <v>61</v>
      </c>
      <c r="B3" s="9"/>
      <c r="C3" s="8" t="s">
        <v>62</v>
      </c>
      <c r="D3" s="8"/>
      <c r="E3" s="8"/>
      <c r="F3" s="8"/>
      <c r="G3" s="8"/>
      <c r="H3" s="8"/>
    </row>
    <row r="5" ht="30" customHeight="1" spans="1:8" x14ac:dyDescent="0.25">
      <c r="A5" s="2" t="s">
        <v>63</v>
      </c>
      <c r="B5" s="2" t="s">
        <v>64</v>
      </c>
      <c r="C5" s="2" t="s">
        <v>65</v>
      </c>
      <c r="D5" s="2" t="s">
        <v>66</v>
      </c>
      <c r="E5" s="2" t="s">
        <v>67</v>
      </c>
      <c r="F5" s="2" t="s">
        <v>68</v>
      </c>
      <c r="G5" s="2" t="s">
        <v>69</v>
      </c>
      <c r="H5" s="2" t="s">
        <v>70</v>
      </c>
    </row>
    <row r="6" ht="22" customHeight="1" spans="1:8" x14ac:dyDescent="0.25">
      <c r="A6" s="18"/>
      <c r="B6" s="7"/>
      <c r="C6" s="7"/>
      <c r="D6" s="9"/>
      <c r="E6" s="9"/>
      <c r="F6" s="19">
        <f>IF(AND(D6="",E6=""),"",N($B$3)+SUM($D$6:D6)-SUM($E$6:E6))</f>
      </c>
      <c r="G6" s="20"/>
      <c r="H6" s="21">
        <f>IF(E6="","",IF(AND('決めごと'!$B$5&lt;&gt;"",N(E6)&gt;'決めごと'!$B$5),"1回の上限を超えています。役員会の了承を確かめます",IF(G6="","領収書の番号が空です。出ないときは金額・日付・用途のメモを","")))</f>
      </c>
    </row>
    <row r="7" ht="22" customHeight="1" spans="1:8" x14ac:dyDescent="0.25">
      <c r="A7" s="18"/>
      <c r="B7" s="7"/>
      <c r="C7" s="7"/>
      <c r="D7" s="9"/>
      <c r="E7" s="9"/>
      <c r="F7" s="19">
        <f>IF(AND(D7="",E7=""),"",N($B$3)+SUM($D$6:D7)-SUM($E$6:E7))</f>
      </c>
      <c r="G7" s="20"/>
      <c r="H7" s="21">
        <f>IF(E7="","",IF(AND('決めごと'!$B$5&lt;&gt;"",N(E7)&gt;'決めごと'!$B$5),"1回の上限を超えています。役員会の了承を確かめます",IF(G7="","領収書の番号が空です。出ないときは金額・日付・用途のメモを","")))</f>
      </c>
    </row>
    <row r="8" ht="22" customHeight="1" spans="1:8" x14ac:dyDescent="0.25">
      <c r="A8" s="18"/>
      <c r="B8" s="7"/>
      <c r="C8" s="7"/>
      <c r="D8" s="9"/>
      <c r="E8" s="9"/>
      <c r="F8" s="19">
        <f>IF(AND(D8="",E8=""),"",N($B$3)+SUM($D$6:D8)-SUM($E$6:E8))</f>
      </c>
      <c r="G8" s="20"/>
      <c r="H8" s="21">
        <f>IF(E8="","",IF(AND('決めごと'!$B$5&lt;&gt;"",N(E8)&gt;'決めごと'!$B$5),"1回の上限を超えています。役員会の了承を確かめます",IF(G8="","領収書の番号が空です。出ないときは金額・日付・用途のメモを","")))</f>
      </c>
    </row>
    <row r="9" ht="22" customHeight="1" spans="1:8" x14ac:dyDescent="0.25">
      <c r="A9" s="18"/>
      <c r="B9" s="7"/>
      <c r="C9" s="7"/>
      <c r="D9" s="9"/>
      <c r="E9" s="9"/>
      <c r="F9" s="19">
        <f>IF(AND(D9="",E9=""),"",N($B$3)+SUM($D$6:D9)-SUM($E$6:E9))</f>
      </c>
      <c r="G9" s="20"/>
      <c r="H9" s="21">
        <f>IF(E9="","",IF(AND('決めごと'!$B$5&lt;&gt;"",N(E9)&gt;'決めごと'!$B$5),"1回の上限を超えています。役員会の了承を確かめます",IF(G9="","領収書の番号が空です。出ないときは金額・日付・用途のメモを","")))</f>
      </c>
    </row>
    <row r="10" ht="22" customHeight="1" spans="1:8" x14ac:dyDescent="0.25">
      <c r="A10" s="18"/>
      <c r="B10" s="7"/>
      <c r="C10" s="7"/>
      <c r="D10" s="9"/>
      <c r="E10" s="9"/>
      <c r="F10" s="19">
        <f>IF(AND(D10="",E10=""),"",N($B$3)+SUM($D$6:D10)-SUM($E$6:E10))</f>
      </c>
      <c r="G10" s="20"/>
      <c r="H10" s="21">
        <f>IF(E10="","",IF(AND('決めごと'!$B$5&lt;&gt;"",N(E10)&gt;'決めごと'!$B$5),"1回の上限を超えています。役員会の了承を確かめます",IF(G10="","領収書の番号が空です。出ないときは金額・日付・用途のメモを","")))</f>
      </c>
    </row>
    <row r="11" ht="22" customHeight="1" spans="1:8" x14ac:dyDescent="0.25">
      <c r="A11" s="18"/>
      <c r="B11" s="7"/>
      <c r="C11" s="7"/>
      <c r="D11" s="9"/>
      <c r="E11" s="9"/>
      <c r="F11" s="19">
        <f>IF(AND(D11="",E11=""),"",N($B$3)+SUM($D$6:D11)-SUM($E$6:E11))</f>
      </c>
      <c r="G11" s="20"/>
      <c r="H11" s="21">
        <f>IF(E11="","",IF(AND('決めごと'!$B$5&lt;&gt;"",N(E11)&gt;'決めごと'!$B$5),"1回の上限を超えています。役員会の了承を確かめます",IF(G11="","領収書の番号が空です。出ないときは金額・日付・用途のメモを","")))</f>
      </c>
    </row>
    <row r="12" ht="22" customHeight="1" spans="1:8" x14ac:dyDescent="0.25">
      <c r="A12" s="18"/>
      <c r="B12" s="7"/>
      <c r="C12" s="7"/>
      <c r="D12" s="9"/>
      <c r="E12" s="9"/>
      <c r="F12" s="19">
        <f>IF(AND(D12="",E12=""),"",N($B$3)+SUM($D$6:D12)-SUM($E$6:E12))</f>
      </c>
      <c r="G12" s="20"/>
      <c r="H12" s="21">
        <f>IF(E12="","",IF(AND('決めごと'!$B$5&lt;&gt;"",N(E12)&gt;'決めごと'!$B$5),"1回の上限を超えています。役員会の了承を確かめます",IF(G12="","領収書の番号が空です。出ないときは金額・日付・用途のメモを","")))</f>
      </c>
    </row>
    <row r="13" ht="22" customHeight="1" spans="1:8" x14ac:dyDescent="0.25">
      <c r="A13" s="18"/>
      <c r="B13" s="7"/>
      <c r="C13" s="7"/>
      <c r="D13" s="9"/>
      <c r="E13" s="9"/>
      <c r="F13" s="19">
        <f>IF(AND(D13="",E13=""),"",N($B$3)+SUM($D$6:D13)-SUM($E$6:E13))</f>
      </c>
      <c r="G13" s="20"/>
      <c r="H13" s="21">
        <f>IF(E13="","",IF(AND('決めごと'!$B$5&lt;&gt;"",N(E13)&gt;'決めごと'!$B$5),"1回の上限を超えています。役員会の了承を確かめます",IF(G13="","領収書の番号が空です。出ないときは金額・日付・用途のメモを","")))</f>
      </c>
    </row>
    <row r="14" ht="22" customHeight="1" spans="1:8" x14ac:dyDescent="0.25">
      <c r="A14" s="18"/>
      <c r="B14" s="7"/>
      <c r="C14" s="7"/>
      <c r="D14" s="9"/>
      <c r="E14" s="9"/>
      <c r="F14" s="19">
        <f>IF(AND(D14="",E14=""),"",N($B$3)+SUM($D$6:D14)-SUM($E$6:E14))</f>
      </c>
      <c r="G14" s="20"/>
      <c r="H14" s="21">
        <f>IF(E14="","",IF(AND('決めごと'!$B$5&lt;&gt;"",N(E14)&gt;'決めごと'!$B$5),"1回の上限を超えています。役員会の了承を確かめます",IF(G14="","領収書の番号が空です。出ないときは金額・日付・用途のメモを","")))</f>
      </c>
    </row>
    <row r="15" ht="22" customHeight="1" spans="1:8" x14ac:dyDescent="0.25">
      <c r="A15" s="18"/>
      <c r="B15" s="7"/>
      <c r="C15" s="7"/>
      <c r="D15" s="9"/>
      <c r="E15" s="9"/>
      <c r="F15" s="19">
        <f>IF(AND(D15="",E15=""),"",N($B$3)+SUM($D$6:D15)-SUM($E$6:E15))</f>
      </c>
      <c r="G15" s="20"/>
      <c r="H15" s="21">
        <f>IF(E15="","",IF(AND('決めごと'!$B$5&lt;&gt;"",N(E15)&gt;'決めごと'!$B$5),"1回の上限を超えています。役員会の了承を確かめます",IF(G15="","領収書の番号が空です。出ないときは金額・日付・用途のメモを","")))</f>
      </c>
    </row>
    <row r="16" ht="22" customHeight="1" spans="1:8" x14ac:dyDescent="0.25">
      <c r="A16" s="18"/>
      <c r="B16" s="7"/>
      <c r="C16" s="7"/>
      <c r="D16" s="9"/>
      <c r="E16" s="9"/>
      <c r="F16" s="19">
        <f>IF(AND(D16="",E16=""),"",N($B$3)+SUM($D$6:D16)-SUM($E$6:E16))</f>
      </c>
      <c r="G16" s="20"/>
      <c r="H16" s="21">
        <f>IF(E16="","",IF(AND('決めごと'!$B$5&lt;&gt;"",N(E16)&gt;'決めごと'!$B$5),"1回の上限を超えています。役員会の了承を確かめます",IF(G16="","領収書の番号が空です。出ないときは金額・日付・用途のメモを","")))</f>
      </c>
    </row>
    <row r="17" ht="22" customHeight="1" spans="1:8" x14ac:dyDescent="0.25">
      <c r="A17" s="18"/>
      <c r="B17" s="7"/>
      <c r="C17" s="7"/>
      <c r="D17" s="9"/>
      <c r="E17" s="9"/>
      <c r="F17" s="19">
        <f>IF(AND(D17="",E17=""),"",N($B$3)+SUM($D$6:D17)-SUM($E$6:E17))</f>
      </c>
      <c r="G17" s="20"/>
      <c r="H17" s="21">
        <f>IF(E17="","",IF(AND('決めごと'!$B$5&lt;&gt;"",N(E17)&gt;'決めごと'!$B$5),"1回の上限を超えています。役員会の了承を確かめます",IF(G17="","領収書の番号が空です。出ないときは金額・日付・用途のメモを","")))</f>
      </c>
    </row>
    <row r="18" ht="22" customHeight="1" spans="1:8" x14ac:dyDescent="0.25">
      <c r="A18" s="18"/>
      <c r="B18" s="7"/>
      <c r="C18" s="7"/>
      <c r="D18" s="9"/>
      <c r="E18" s="9"/>
      <c r="F18" s="19">
        <f>IF(AND(D18="",E18=""),"",N($B$3)+SUM($D$6:D18)-SUM($E$6:E18))</f>
      </c>
      <c r="G18" s="20"/>
      <c r="H18" s="21">
        <f>IF(E18="","",IF(AND('決めごと'!$B$5&lt;&gt;"",N(E18)&gt;'決めごと'!$B$5),"1回の上限を超えています。役員会の了承を確かめます",IF(G18="","領収書の番号が空です。出ないときは金額・日付・用途のメモを","")))</f>
      </c>
    </row>
    <row r="19" ht="22" customHeight="1" spans="1:8" x14ac:dyDescent="0.25">
      <c r="A19" s="18"/>
      <c r="B19" s="7"/>
      <c r="C19" s="7"/>
      <c r="D19" s="9"/>
      <c r="E19" s="9"/>
      <c r="F19" s="19">
        <f>IF(AND(D19="",E19=""),"",N($B$3)+SUM($D$6:D19)-SUM($E$6:E19))</f>
      </c>
      <c r="G19" s="20"/>
      <c r="H19" s="21">
        <f>IF(E19="","",IF(AND('決めごと'!$B$5&lt;&gt;"",N(E19)&gt;'決めごと'!$B$5),"1回の上限を超えています。役員会の了承を確かめます",IF(G19="","領収書の番号が空です。出ないときは金額・日付・用途のメモを","")))</f>
      </c>
    </row>
    <row r="20" ht="22" customHeight="1" spans="1:8" x14ac:dyDescent="0.25">
      <c r="A20" s="18"/>
      <c r="B20" s="7"/>
      <c r="C20" s="7"/>
      <c r="D20" s="9"/>
      <c r="E20" s="9"/>
      <c r="F20" s="19">
        <f>IF(AND(D20="",E20=""),"",N($B$3)+SUM($D$6:D20)-SUM($E$6:E20))</f>
      </c>
      <c r="G20" s="20"/>
      <c r="H20" s="21">
        <f>IF(E20="","",IF(AND('決めごと'!$B$5&lt;&gt;"",N(E20)&gt;'決めごと'!$B$5),"1回の上限を超えています。役員会の了承を確かめます",IF(G20="","領収書の番号が空です。出ないときは金額・日付・用途のメモを","")))</f>
      </c>
    </row>
    <row r="21" ht="22" customHeight="1" spans="1:8" x14ac:dyDescent="0.25">
      <c r="A21" s="18"/>
      <c r="B21" s="7"/>
      <c r="C21" s="7"/>
      <c r="D21" s="9"/>
      <c r="E21" s="9"/>
      <c r="F21" s="19">
        <f>IF(AND(D21="",E21=""),"",N($B$3)+SUM($D$6:D21)-SUM($E$6:E21))</f>
      </c>
      <c r="G21" s="20"/>
      <c r="H21" s="21">
        <f>IF(E21="","",IF(AND('決めごと'!$B$5&lt;&gt;"",N(E21)&gt;'決めごと'!$B$5),"1回の上限を超えています。役員会の了承を確かめます",IF(G21="","領収書の番号が空です。出ないときは金額・日付・用途のメモを","")))</f>
      </c>
    </row>
    <row r="22" ht="22" customHeight="1" spans="1:8" x14ac:dyDescent="0.25">
      <c r="A22" s="18"/>
      <c r="B22" s="7"/>
      <c r="C22" s="7"/>
      <c r="D22" s="9"/>
      <c r="E22" s="9"/>
      <c r="F22" s="19">
        <f>IF(AND(D22="",E22=""),"",N($B$3)+SUM($D$6:D22)-SUM($E$6:E22))</f>
      </c>
      <c r="G22" s="20"/>
      <c r="H22" s="21">
        <f>IF(E22="","",IF(AND('決めごと'!$B$5&lt;&gt;"",N(E22)&gt;'決めごと'!$B$5),"1回の上限を超えています。役員会の了承を確かめます",IF(G22="","領収書の番号が空です。出ないときは金額・日付・用途のメモを","")))</f>
      </c>
    </row>
    <row r="23" ht="22" customHeight="1" spans="1:8" x14ac:dyDescent="0.25">
      <c r="A23" s="18"/>
      <c r="B23" s="7"/>
      <c r="C23" s="7"/>
      <c r="D23" s="9"/>
      <c r="E23" s="9"/>
      <c r="F23" s="19">
        <f>IF(AND(D23="",E23=""),"",N($B$3)+SUM($D$6:D23)-SUM($E$6:E23))</f>
      </c>
      <c r="G23" s="20"/>
      <c r="H23" s="21">
        <f>IF(E23="","",IF(AND('決めごと'!$B$5&lt;&gt;"",N(E23)&gt;'決めごと'!$B$5),"1回の上限を超えています。役員会の了承を確かめます",IF(G23="","領収書の番号が空です。出ないときは金額・日付・用途のメモを","")))</f>
      </c>
    </row>
    <row r="24" ht="22" customHeight="1" spans="1:8" x14ac:dyDescent="0.25">
      <c r="A24" s="18"/>
      <c r="B24" s="7"/>
      <c r="C24" s="7"/>
      <c r="D24" s="9"/>
      <c r="E24" s="9"/>
      <c r="F24" s="19">
        <f>IF(AND(D24="",E24=""),"",N($B$3)+SUM($D$6:D24)-SUM($E$6:E24))</f>
      </c>
      <c r="G24" s="20"/>
      <c r="H24" s="21">
        <f>IF(E24="","",IF(AND('決めごと'!$B$5&lt;&gt;"",N(E24)&gt;'決めごと'!$B$5),"1回の上限を超えています。役員会の了承を確かめます",IF(G24="","領収書の番号が空です。出ないときは金額・日付・用途のメモを","")))</f>
      </c>
    </row>
    <row r="25" ht="22" customHeight="1" spans="1:8" x14ac:dyDescent="0.25">
      <c r="A25" s="18"/>
      <c r="B25" s="7"/>
      <c r="C25" s="7"/>
      <c r="D25" s="9"/>
      <c r="E25" s="9"/>
      <c r="F25" s="19">
        <f>IF(AND(D25="",E25=""),"",N($B$3)+SUM($D$6:D25)-SUM($E$6:E25))</f>
      </c>
      <c r="G25" s="20"/>
      <c r="H25" s="21">
        <f>IF(E25="","",IF(AND('決めごと'!$B$5&lt;&gt;"",N(E25)&gt;'決めごと'!$B$5),"1回の上限を超えています。役員会の了承を確かめます",IF(G25="","領収書の番号が空です。出ないときは金額・日付・用途のメモを","")))</f>
      </c>
    </row>
    <row r="26" ht="22" customHeight="1" spans="1:8" x14ac:dyDescent="0.25">
      <c r="A26" s="18"/>
      <c r="B26" s="7"/>
      <c r="C26" s="7"/>
      <c r="D26" s="9"/>
      <c r="E26" s="9"/>
      <c r="F26" s="19">
        <f>IF(AND(D26="",E26=""),"",N($B$3)+SUM($D$6:D26)-SUM($E$6:E26))</f>
      </c>
      <c r="G26" s="20"/>
      <c r="H26" s="21">
        <f>IF(E26="","",IF(AND('決めごと'!$B$5&lt;&gt;"",N(E26)&gt;'決めごと'!$B$5),"1回の上限を超えています。役員会の了承を確かめます",IF(G26="","領収書の番号が空です。出ないときは金額・日付・用途のメモを","")))</f>
      </c>
    </row>
    <row r="27" ht="22" customHeight="1" spans="1:8" x14ac:dyDescent="0.25">
      <c r="A27" s="18"/>
      <c r="B27" s="7"/>
      <c r="C27" s="7"/>
      <c r="D27" s="9"/>
      <c r="E27" s="9"/>
      <c r="F27" s="19">
        <f>IF(AND(D27="",E27=""),"",N($B$3)+SUM($D$6:D27)-SUM($E$6:E27))</f>
      </c>
      <c r="G27" s="20"/>
      <c r="H27" s="21">
        <f>IF(E27="","",IF(AND('決めごと'!$B$5&lt;&gt;"",N(E27)&gt;'決めごと'!$B$5),"1回の上限を超えています。役員会の了承を確かめます",IF(G27="","領収書の番号が空です。出ないときは金額・日付・用途のメモを","")))</f>
      </c>
    </row>
    <row r="28" ht="22" customHeight="1" spans="1:8" x14ac:dyDescent="0.25">
      <c r="A28" s="18"/>
      <c r="B28" s="7"/>
      <c r="C28" s="7"/>
      <c r="D28" s="9"/>
      <c r="E28" s="9"/>
      <c r="F28" s="19">
        <f>IF(AND(D28="",E28=""),"",N($B$3)+SUM($D$6:D28)-SUM($E$6:E28))</f>
      </c>
      <c r="G28" s="20"/>
      <c r="H28" s="21">
        <f>IF(E28="","",IF(AND('決めごと'!$B$5&lt;&gt;"",N(E28)&gt;'決めごと'!$B$5),"1回の上限を超えています。役員会の了承を確かめます",IF(G28="","領収書の番号が空です。出ないときは金額・日付・用途のメモを","")))</f>
      </c>
    </row>
    <row r="29" ht="22" customHeight="1" spans="1:8" x14ac:dyDescent="0.25">
      <c r="A29" s="18"/>
      <c r="B29" s="7"/>
      <c r="C29" s="7"/>
      <c r="D29" s="9"/>
      <c r="E29" s="9"/>
      <c r="F29" s="19">
        <f>IF(AND(D29="",E29=""),"",N($B$3)+SUM($D$6:D29)-SUM($E$6:E29))</f>
      </c>
      <c r="G29" s="20"/>
      <c r="H29" s="21">
        <f>IF(E29="","",IF(AND('決めごと'!$B$5&lt;&gt;"",N(E29)&gt;'決めごと'!$B$5),"1回の上限を超えています。役員会の了承を確かめます",IF(G29="","領収書の番号が空です。出ないときは金額・日付・用途のメモを","")))</f>
      </c>
    </row>
    <row r="30" ht="22" customHeight="1" spans="1:8" x14ac:dyDescent="0.25">
      <c r="A30" s="18"/>
      <c r="B30" s="7"/>
      <c r="C30" s="7"/>
      <c r="D30" s="9"/>
      <c r="E30" s="9"/>
      <c r="F30" s="19">
        <f>IF(AND(D30="",E30=""),"",N($B$3)+SUM($D$6:D30)-SUM($E$6:E30))</f>
      </c>
      <c r="G30" s="20"/>
      <c r="H30" s="21">
        <f>IF(E30="","",IF(AND('決めごと'!$B$5&lt;&gt;"",N(E30)&gt;'決めごと'!$B$5),"1回の上限を超えています。役員会の了承を確かめます",IF(G30="","領収書の番号が空です。出ないときは金額・日付・用途のメモを","")))</f>
      </c>
    </row>
    <row r="31" ht="22" customHeight="1" spans="1:8" x14ac:dyDescent="0.25">
      <c r="A31" s="18"/>
      <c r="B31" s="7"/>
      <c r="C31" s="7"/>
      <c r="D31" s="9"/>
      <c r="E31" s="9"/>
      <c r="F31" s="19">
        <f>IF(AND(D31="",E31=""),"",N($B$3)+SUM($D$6:D31)-SUM($E$6:E31))</f>
      </c>
      <c r="G31" s="20"/>
      <c r="H31" s="21">
        <f>IF(E31="","",IF(AND('決めごと'!$B$5&lt;&gt;"",N(E31)&gt;'決めごと'!$B$5),"1回の上限を超えています。役員会の了承を確かめます",IF(G31="","領収書の番号が空です。出ないときは金額・日付・用途のメモを","")))</f>
      </c>
    </row>
    <row r="32" ht="22" customHeight="1" spans="1:8" x14ac:dyDescent="0.25">
      <c r="A32" s="18"/>
      <c r="B32" s="7"/>
      <c r="C32" s="7"/>
      <c r="D32" s="9"/>
      <c r="E32" s="9"/>
      <c r="F32" s="19">
        <f>IF(AND(D32="",E32=""),"",N($B$3)+SUM($D$6:D32)-SUM($E$6:E32))</f>
      </c>
      <c r="G32" s="20"/>
      <c r="H32" s="21">
        <f>IF(E32="","",IF(AND('決めごと'!$B$5&lt;&gt;"",N(E32)&gt;'決めごと'!$B$5),"1回の上限を超えています。役員会の了承を確かめます",IF(G32="","領収書の番号が空です。出ないときは金額・日付・用途のメモを","")))</f>
      </c>
    </row>
    <row r="33" ht="22" customHeight="1" spans="1:8" x14ac:dyDescent="0.25">
      <c r="A33" s="18"/>
      <c r="B33" s="7"/>
      <c r="C33" s="7"/>
      <c r="D33" s="9"/>
      <c r="E33" s="9"/>
      <c r="F33" s="19">
        <f>IF(AND(D33="",E33=""),"",N($B$3)+SUM($D$6:D33)-SUM($E$6:E33))</f>
      </c>
      <c r="G33" s="20"/>
      <c r="H33" s="21">
        <f>IF(E33="","",IF(AND('決めごと'!$B$5&lt;&gt;"",N(E33)&gt;'決めごと'!$B$5),"1回の上限を超えています。役員会の了承を確かめます",IF(G33="","領収書の番号が空です。出ないときは金額・日付・用途のメモを","")))</f>
      </c>
    </row>
    <row r="34" ht="22" customHeight="1" spans="1:8" x14ac:dyDescent="0.25">
      <c r="A34" s="18"/>
      <c r="B34" s="7"/>
      <c r="C34" s="7"/>
      <c r="D34" s="9"/>
      <c r="E34" s="9"/>
      <c r="F34" s="19">
        <f>IF(AND(D34="",E34=""),"",N($B$3)+SUM($D$6:D34)-SUM($E$6:E34))</f>
      </c>
      <c r="G34" s="20"/>
      <c r="H34" s="21">
        <f>IF(E34="","",IF(AND('決めごと'!$B$5&lt;&gt;"",N(E34)&gt;'決めごと'!$B$5),"1回の上限を超えています。役員会の了承を確かめます",IF(G34="","領収書の番号が空です。出ないときは金額・日付・用途のメモを","")))</f>
      </c>
    </row>
    <row r="35" ht="22" customHeight="1" spans="1:8" x14ac:dyDescent="0.25">
      <c r="A35" s="18"/>
      <c r="B35" s="7"/>
      <c r="C35" s="7"/>
      <c r="D35" s="9"/>
      <c r="E35" s="9"/>
      <c r="F35" s="19">
        <f>IF(AND(D35="",E35=""),"",N($B$3)+SUM($D$6:D35)-SUM($E$6:E35))</f>
      </c>
      <c r="G35" s="20"/>
      <c r="H35" s="21">
        <f>IF(E35="","",IF(AND('決めごと'!$B$5&lt;&gt;"",N(E35)&gt;'決めごと'!$B$5),"1回の上限を超えています。役員会の了承を確かめます",IF(G35="","領収書の番号が空です。出ないときは金額・日付・用途のメモを","")))</f>
      </c>
    </row>
    <row r="36" ht="22" customHeight="1" spans="1:8" x14ac:dyDescent="0.25">
      <c r="A36" s="18"/>
      <c r="B36" s="7"/>
      <c r="C36" s="7"/>
      <c r="D36" s="9"/>
      <c r="E36" s="9"/>
      <c r="F36" s="19">
        <f>IF(AND(D36="",E36=""),"",N($B$3)+SUM($D$6:D36)-SUM($E$6:E36))</f>
      </c>
      <c r="G36" s="20"/>
      <c r="H36" s="21">
        <f>IF(E36="","",IF(AND('決めごと'!$B$5&lt;&gt;"",N(E36)&gt;'決めごと'!$B$5),"1回の上限を超えています。役員会の了承を確かめます",IF(G36="","領収書の番号が空です。出ないときは金額・日付・用途のメモを","")))</f>
      </c>
    </row>
    <row r="37" ht="22" customHeight="1" spans="1:8" x14ac:dyDescent="0.25">
      <c r="A37" s="18"/>
      <c r="B37" s="7"/>
      <c r="C37" s="7"/>
      <c r="D37" s="9"/>
      <c r="E37" s="9"/>
      <c r="F37" s="19">
        <f>IF(AND(D37="",E37=""),"",N($B$3)+SUM($D$6:D37)-SUM($E$6:E37))</f>
      </c>
      <c r="G37" s="20"/>
      <c r="H37" s="21">
        <f>IF(E37="","",IF(AND('決めごと'!$B$5&lt;&gt;"",N(E37)&gt;'決めごと'!$B$5),"1回の上限を超えています。役員会の了承を確かめます",IF(G37="","領収書の番号が空です。出ないときは金額・日付・用途のメモを","")))</f>
      </c>
    </row>
    <row r="38" ht="22" customHeight="1" spans="1:8" x14ac:dyDescent="0.25">
      <c r="A38" s="18"/>
      <c r="B38" s="7"/>
      <c r="C38" s="7"/>
      <c r="D38" s="9"/>
      <c r="E38" s="9"/>
      <c r="F38" s="19">
        <f>IF(AND(D38="",E38=""),"",N($B$3)+SUM($D$6:D38)-SUM($E$6:E38))</f>
      </c>
      <c r="G38" s="20"/>
      <c r="H38" s="21">
        <f>IF(E38="","",IF(AND('決めごと'!$B$5&lt;&gt;"",N(E38)&gt;'決めごと'!$B$5),"1回の上限を超えています。役員会の了承を確かめます",IF(G38="","領収書の番号が空です。出ないときは金額・日付・用途のメモを","")))</f>
      </c>
    </row>
    <row r="39" ht="22" customHeight="1" spans="1:8" x14ac:dyDescent="0.25">
      <c r="A39" s="18"/>
      <c r="B39" s="7"/>
      <c r="C39" s="7"/>
      <c r="D39" s="9"/>
      <c r="E39" s="9"/>
      <c r="F39" s="19">
        <f>IF(AND(D39="",E39=""),"",N($B$3)+SUM($D$6:D39)-SUM($E$6:E39))</f>
      </c>
      <c r="G39" s="20"/>
      <c r="H39" s="21">
        <f>IF(E39="","",IF(AND('決めごと'!$B$5&lt;&gt;"",N(E39)&gt;'決めごと'!$B$5),"1回の上限を超えています。役員会の了承を確かめます",IF(G39="","領収書の番号が空です。出ないときは金額・日付・用途のメモを","")))</f>
      </c>
    </row>
    <row r="40" ht="22" customHeight="1" spans="1:8" x14ac:dyDescent="0.25">
      <c r="A40" s="18"/>
      <c r="B40" s="7"/>
      <c r="C40" s="7"/>
      <c r="D40" s="9"/>
      <c r="E40" s="9"/>
      <c r="F40" s="19">
        <f>IF(AND(D40="",E40=""),"",N($B$3)+SUM($D$6:D40)-SUM($E$6:E40))</f>
      </c>
      <c r="G40" s="20"/>
      <c r="H40" s="21">
        <f>IF(E40="","",IF(AND('決めごと'!$B$5&lt;&gt;"",N(E40)&gt;'決めごと'!$B$5),"1回の上限を超えています。役員会の了承を確かめます",IF(G40="","領収書の番号が空です。出ないときは金額・日付・用途のメモを","")))</f>
      </c>
    </row>
    <row r="41" ht="22" customHeight="1" spans="1:8" x14ac:dyDescent="0.25">
      <c r="A41" s="18"/>
      <c r="B41" s="7"/>
      <c r="C41" s="7"/>
      <c r="D41" s="9"/>
      <c r="E41" s="9"/>
      <c r="F41" s="19">
        <f>IF(AND(D41="",E41=""),"",N($B$3)+SUM($D$6:D41)-SUM($E$6:E41))</f>
      </c>
      <c r="G41" s="20"/>
      <c r="H41" s="21">
        <f>IF(E41="","",IF(AND('決めごと'!$B$5&lt;&gt;"",N(E41)&gt;'決めごと'!$B$5),"1回の上限を超えています。役員会の了承を確かめます",IF(G41="","領収書の番号が空です。出ないときは金額・日付・用途のメモを","")))</f>
      </c>
    </row>
    <row r="42" ht="22" customHeight="1" spans="1:8" x14ac:dyDescent="0.25">
      <c r="A42" s="18"/>
      <c r="B42" s="7"/>
      <c r="C42" s="7"/>
      <c r="D42" s="9"/>
      <c r="E42" s="9"/>
      <c r="F42" s="19">
        <f>IF(AND(D42="",E42=""),"",N($B$3)+SUM($D$6:D42)-SUM($E$6:E42))</f>
      </c>
      <c r="G42" s="20"/>
      <c r="H42" s="21">
        <f>IF(E42="","",IF(AND('決めごと'!$B$5&lt;&gt;"",N(E42)&gt;'決めごと'!$B$5),"1回の上限を超えています。役員会の了承を確かめます",IF(G42="","領収書の番号が空です。出ないときは金額・日付・用途のメモを","")))</f>
      </c>
    </row>
    <row r="43" ht="22" customHeight="1" spans="1:8" x14ac:dyDescent="0.25">
      <c r="A43" s="18"/>
      <c r="B43" s="7"/>
      <c r="C43" s="7"/>
      <c r="D43" s="9"/>
      <c r="E43" s="9"/>
      <c r="F43" s="19">
        <f>IF(AND(D43="",E43=""),"",N($B$3)+SUM($D$6:D43)-SUM($E$6:E43))</f>
      </c>
      <c r="G43" s="20"/>
      <c r="H43" s="21">
        <f>IF(E43="","",IF(AND('決めごと'!$B$5&lt;&gt;"",N(E43)&gt;'決めごと'!$B$5),"1回の上限を超えています。役員会の了承を確かめます",IF(G43="","領収書の番号が空です。出ないときは金額・日付・用途のメモを","")))</f>
      </c>
    </row>
    <row r="44" ht="22" customHeight="1" spans="1:8" x14ac:dyDescent="0.25">
      <c r="A44" s="18"/>
      <c r="B44" s="7"/>
      <c r="C44" s="7"/>
      <c r="D44" s="9"/>
      <c r="E44" s="9"/>
      <c r="F44" s="19">
        <f>IF(AND(D44="",E44=""),"",N($B$3)+SUM($D$6:D44)-SUM($E$6:E44))</f>
      </c>
      <c r="G44" s="20"/>
      <c r="H44" s="21">
        <f>IF(E44="","",IF(AND('決めごと'!$B$5&lt;&gt;"",N(E44)&gt;'決めごと'!$B$5),"1回の上限を超えています。役員会の了承を確かめます",IF(G44="","領収書の番号が空です。出ないときは金額・日付・用途のメモを","")))</f>
      </c>
    </row>
    <row r="45" ht="22" customHeight="1" spans="1:8" x14ac:dyDescent="0.25">
      <c r="A45" s="18"/>
      <c r="B45" s="7"/>
      <c r="C45" s="7"/>
      <c r="D45" s="9"/>
      <c r="E45" s="9"/>
      <c r="F45" s="19">
        <f>IF(AND(D45="",E45=""),"",N($B$3)+SUM($D$6:D45)-SUM($E$6:E45))</f>
      </c>
      <c r="G45" s="20"/>
      <c r="H45" s="21">
        <f>IF(E45="","",IF(AND('決めごと'!$B$5&lt;&gt;"",N(E45)&gt;'決めごと'!$B$5),"1回の上限を超えています。役員会の了承を確かめます",IF(G45="","領収書の番号が空です。出ないときは金額・日付・用途のメモを","")))</f>
      </c>
    </row>
    <row r="46" ht="22" customHeight="1" spans="1:8" x14ac:dyDescent="0.25">
      <c r="A46" s="18"/>
      <c r="B46" s="7"/>
      <c r="C46" s="7"/>
      <c r="D46" s="9"/>
      <c r="E46" s="9"/>
      <c r="F46" s="19">
        <f>IF(AND(D46="",E46=""),"",N($B$3)+SUM($D$6:D46)-SUM($E$6:E46))</f>
      </c>
      <c r="G46" s="20"/>
      <c r="H46" s="21">
        <f>IF(E46="","",IF(AND('決めごと'!$B$5&lt;&gt;"",N(E46)&gt;'決めごと'!$B$5),"1回の上限を超えています。役員会の了承を確かめます",IF(G46="","領収書の番号が空です。出ないときは金額・日付・用途のメモを","")))</f>
      </c>
    </row>
    <row r="47" ht="22" customHeight="1" spans="1:8" x14ac:dyDescent="0.25">
      <c r="A47" s="18"/>
      <c r="B47" s="7"/>
      <c r="C47" s="7"/>
      <c r="D47" s="9"/>
      <c r="E47" s="9"/>
      <c r="F47" s="19">
        <f>IF(AND(D47="",E47=""),"",N($B$3)+SUM($D$6:D47)-SUM($E$6:E47))</f>
      </c>
      <c r="G47" s="20"/>
      <c r="H47" s="21">
        <f>IF(E47="","",IF(AND('決めごと'!$B$5&lt;&gt;"",N(E47)&gt;'決めごと'!$B$5),"1回の上限を超えています。役員会の了承を確かめます",IF(G47="","領収書の番号が空です。出ないときは金額・日付・用途のメモを","")))</f>
      </c>
    </row>
    <row r="48" ht="22" customHeight="1" spans="1:8" x14ac:dyDescent="0.25">
      <c r="A48" s="18"/>
      <c r="B48" s="7"/>
      <c r="C48" s="7"/>
      <c r="D48" s="9"/>
      <c r="E48" s="9"/>
      <c r="F48" s="19">
        <f>IF(AND(D48="",E48=""),"",N($B$3)+SUM($D$6:D48)-SUM($E$6:E48))</f>
      </c>
      <c r="G48" s="20"/>
      <c r="H48" s="21">
        <f>IF(E48="","",IF(AND('決めごと'!$B$5&lt;&gt;"",N(E48)&gt;'決めごと'!$B$5),"1回の上限を超えています。役員会の了承を確かめます",IF(G48="","領収書の番号が空です。出ないときは金額・日付・用途のメモを","")))</f>
      </c>
    </row>
    <row r="49" ht="22" customHeight="1" spans="1:8" x14ac:dyDescent="0.25">
      <c r="A49" s="18"/>
      <c r="B49" s="7"/>
      <c r="C49" s="7"/>
      <c r="D49" s="9"/>
      <c r="E49" s="9"/>
      <c r="F49" s="19">
        <f>IF(AND(D49="",E49=""),"",N($B$3)+SUM($D$6:D49)-SUM($E$6:E49))</f>
      </c>
      <c r="G49" s="20"/>
      <c r="H49" s="21">
        <f>IF(E49="","",IF(AND('決めごと'!$B$5&lt;&gt;"",N(E49)&gt;'決めごと'!$B$5),"1回の上限を超えています。役員会の了承を確かめます",IF(G49="","領収書の番号が空です。出ないときは金額・日付・用途のメモを","")))</f>
      </c>
    </row>
    <row r="50" ht="22" customHeight="1" spans="1:8" x14ac:dyDescent="0.25">
      <c r="A50" s="18"/>
      <c r="B50" s="7"/>
      <c r="C50" s="7"/>
      <c r="D50" s="9"/>
      <c r="E50" s="9"/>
      <c r="F50" s="19">
        <f>IF(AND(D50="",E50=""),"",N($B$3)+SUM($D$6:D50)-SUM($E$6:E50))</f>
      </c>
      <c r="G50" s="20"/>
      <c r="H50" s="21">
        <f>IF(E50="","",IF(AND('決めごと'!$B$5&lt;&gt;"",N(E50)&gt;'決めごと'!$B$5),"1回の上限を超えています。役員会の了承を確かめます",IF(G50="","領収書の番号が空です。出ないときは金額・日付・用途のメモを","")))</f>
      </c>
    </row>
    <row r="51" ht="22" customHeight="1" spans="1:8" x14ac:dyDescent="0.25">
      <c r="A51" s="18"/>
      <c r="B51" s="7"/>
      <c r="C51" s="7"/>
      <c r="D51" s="9"/>
      <c r="E51" s="9"/>
      <c r="F51" s="19">
        <f>IF(AND(D51="",E51=""),"",N($B$3)+SUM($D$6:D51)-SUM($E$6:E51))</f>
      </c>
      <c r="G51" s="20"/>
      <c r="H51" s="21">
        <f>IF(E51="","",IF(AND('決めごと'!$B$5&lt;&gt;"",N(E51)&gt;'決めごと'!$B$5),"1回の上限を超えています。役員会の了承を確かめます",IF(G51="","領収書の番号が空です。出ないときは金額・日付・用途のメモを","")))</f>
      </c>
    </row>
    <row r="52" ht="22" customHeight="1" spans="1:8" x14ac:dyDescent="0.25">
      <c r="A52" s="18"/>
      <c r="B52" s="7"/>
      <c r="C52" s="7"/>
      <c r="D52" s="9"/>
      <c r="E52" s="9"/>
      <c r="F52" s="19">
        <f>IF(AND(D52="",E52=""),"",N($B$3)+SUM($D$6:D52)-SUM($E$6:E52))</f>
      </c>
      <c r="G52" s="20"/>
      <c r="H52" s="21">
        <f>IF(E52="","",IF(AND('決めごと'!$B$5&lt;&gt;"",N(E52)&gt;'決めごと'!$B$5),"1回の上限を超えています。役員会の了承を確かめます",IF(G52="","領収書の番号が空です。出ないときは金額・日付・用途のメモを","")))</f>
      </c>
    </row>
    <row r="53" ht="22" customHeight="1" spans="1:8" x14ac:dyDescent="0.25">
      <c r="A53" s="18"/>
      <c r="B53" s="7"/>
      <c r="C53" s="7"/>
      <c r="D53" s="9"/>
      <c r="E53" s="9"/>
      <c r="F53" s="19">
        <f>IF(AND(D53="",E53=""),"",N($B$3)+SUM($D$6:D53)-SUM($E$6:E53))</f>
      </c>
      <c r="G53" s="20"/>
      <c r="H53" s="21">
        <f>IF(E53="","",IF(AND('決めごと'!$B$5&lt;&gt;"",N(E53)&gt;'決めごと'!$B$5),"1回の上限を超えています。役員会の了承を確かめます",IF(G53="","領収書の番号が空です。出ないときは金額・日付・用途のメモを","")))</f>
      </c>
    </row>
    <row r="54" ht="22" customHeight="1" spans="1:8" x14ac:dyDescent="0.25">
      <c r="A54" s="18"/>
      <c r="B54" s="7"/>
      <c r="C54" s="7"/>
      <c r="D54" s="9"/>
      <c r="E54" s="9"/>
      <c r="F54" s="19">
        <f>IF(AND(D54="",E54=""),"",N($B$3)+SUM($D$6:D54)-SUM($E$6:E54))</f>
      </c>
      <c r="G54" s="20"/>
      <c r="H54" s="21">
        <f>IF(E54="","",IF(AND('決めごと'!$B$5&lt;&gt;"",N(E54)&gt;'決めごと'!$B$5),"1回の上限を超えています。役員会の了承を確かめます",IF(G54="","領収書の番号が空です。出ないときは金額・日付・用途のメモを","")))</f>
      </c>
    </row>
    <row r="55" ht="22" customHeight="1" spans="1:8" x14ac:dyDescent="0.25">
      <c r="A55" s="18"/>
      <c r="B55" s="7"/>
      <c r="C55" s="7"/>
      <c r="D55" s="9"/>
      <c r="E55" s="9"/>
      <c r="F55" s="19">
        <f>IF(AND(D55="",E55=""),"",N($B$3)+SUM($D$6:D55)-SUM($E$6:E55))</f>
      </c>
      <c r="G55" s="20"/>
      <c r="H55" s="21">
        <f>IF(E55="","",IF(AND('決めごと'!$B$5&lt;&gt;"",N(E55)&gt;'決めごと'!$B$5),"1回の上限を超えています。役員会の了承を確かめます",IF(G55="","領収書の番号が空です。出ないときは金額・日付・用途のメモを","")))</f>
      </c>
    </row>
  </sheetData>
  <sheetProtection sheet="1" formatColumns="0" formatRows="0"/>
  <mergeCells count="2">
    <mergeCell ref="A1:H1"/>
    <mergeCell ref="C3:H3"/>
  </mergeCells>
  <dataValidations count="9">
    <dataValidation type="date" operator="greaterThan" allowBlank="1" showErrorMessage="1" errorTitle="日付" error="日付を 2026/6/8 の形で入れてください" sqref="A10:A55">
      <formula1>36526</formula1>
    </dataValidation>
    <dataValidation type="date" operator="greaterThan" allowBlank="1" showErrorMessage="1" errorTitle="日付" error="日付を 2026/6/8 の形で入れてください" sqref="A6:A55">
      <formula1>36526</formula1>
    </dataValidation>
    <dataValidation type="list" allowBlank="1" sqref="B10:B55">
      <formula1>'科目一覧'!$A$4:$A$23</formula1>
    </dataValidation>
    <dataValidation type="whole" operator="greaterThanOrEqual" allowBlank="1" showErrorMessage="1" errorTitle="月の始めの残高" error="0 以上の整数を入れてください" sqref="B3">
      <formula1>0</formula1>
    </dataValidation>
    <dataValidation type="list" allowBlank="1" sqref="B6:B55">
      <formula1>'科目一覧'!$A$4:$A$23</formula1>
    </dataValidation>
    <dataValidation type="whole" operator="greaterThanOrEqual" allowBlank="1" showErrorMessage="1" errorTitle="引き出し" error="0 以上の整数を入れてください" sqref="D10:D55">
      <formula1>0</formula1>
    </dataValidation>
    <dataValidation type="whole" operator="greaterThanOrEqual" allowBlank="1" showErrorMessage="1" errorTitle="引き出し" error="0 以上の整数を入れてください" sqref="D6:D55">
      <formula1>0</formula1>
    </dataValidation>
    <dataValidation type="whole" operator="greaterThanOrEqual" allowBlank="1" showErrorMessage="1" errorTitle="支払" error="0 以上の整数を入れてください" sqref="E10:E55">
      <formula1>0</formula1>
    </dataValidation>
    <dataValidation type="whole" operator="greaterThanOrEqual" allowBlank="1" showErrorMessage="1" errorTitle="支払" error="0 以上の整数を入れてください" sqref="E6:E55">
      <formula1>0</formula1>
    </dataValidation>
  </dataValidations>
  <pageMargins left="0.5" right="0.5" top="0.6" bottom="0.6" header="0.2" footer="0.2"/>
  <pageSetup paperSize="9" orientation="landscape" horizontalDpi="4294967295" verticalDpi="4294967295" scale="100" fitToWidth="1" fitToHeight="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3"/>
  <sheetViews>
    <sheetView workbookViewId="0">
      <pane ySplit="3" topLeftCell="A4" activePane="bottomLeft" state="frozen"/>
      <selection pane="bottomLeft"/>
    </sheetView>
  </sheetViews>
  <sheetFormatPr defaultRowHeight="15" outlineLevelRow="0" outlineLevelCol="0" x14ac:dyDescent="55"/>
  <cols>
    <col min="1" max="1" width="22" customWidth="1"/>
    <col min="2" max="2" width="14" customWidth="1"/>
    <col min="3" max="3" width="40" customWidth="1"/>
  </cols>
  <sheetData>
    <row r="1" ht="28" customHeight="1" spans="1:3" x14ac:dyDescent="0.25">
      <c r="A1" s="1" t="s">
        <v>71</v>
      </c>
      <c r="B1" s="1"/>
      <c r="C1" s="1"/>
    </row>
    <row r="2" ht="44" customHeight="1" spans="1:3" x14ac:dyDescent="0.25">
      <c r="A2" s="14" t="s">
        <v>72</v>
      </c>
      <c r="B2" s="14"/>
      <c r="C2" s="14"/>
    </row>
    <row r="3" spans="1:3" x14ac:dyDescent="0.25">
      <c r="A3" s="2" t="s">
        <v>73</v>
      </c>
      <c r="B3" s="2" t="s">
        <v>74</v>
      </c>
      <c r="C3" s="2" t="s">
        <v>75</v>
      </c>
    </row>
    <row r="4" ht="22" customHeight="1" spans="1:3" x14ac:dyDescent="0.25">
      <c r="A4" s="22">
        <v>10000</v>
      </c>
      <c r="B4" s="9"/>
      <c r="C4" s="11">
        <f>IF(B4="","",A4*B4)</f>
      </c>
    </row>
    <row r="5" ht="22" customHeight="1" spans="1:3" x14ac:dyDescent="0.25">
      <c r="A5" s="22">
        <v>5000</v>
      </c>
      <c r="B5" s="9"/>
      <c r="C5" s="11">
        <f>IF(B5="","",A5*B5)</f>
      </c>
    </row>
    <row r="6" ht="22" customHeight="1" spans="1:3" x14ac:dyDescent="0.25">
      <c r="A6" s="22">
        <v>2000</v>
      </c>
      <c r="B6" s="9"/>
      <c r="C6" s="11">
        <f>IF(B6="","",A6*B6)</f>
      </c>
    </row>
    <row r="7" ht="22" customHeight="1" spans="1:3" x14ac:dyDescent="0.25">
      <c r="A7" s="22">
        <v>1000</v>
      </c>
      <c r="B7" s="9"/>
      <c r="C7" s="11">
        <f>IF(B7="","",A7*B7)</f>
      </c>
    </row>
    <row r="8" ht="22" customHeight="1" spans="1:3" x14ac:dyDescent="0.25">
      <c r="A8" s="22">
        <v>500</v>
      </c>
      <c r="B8" s="9"/>
      <c r="C8" s="11">
        <f>IF(B8="","",A8*B8)</f>
      </c>
    </row>
    <row r="9" ht="22" customHeight="1" spans="1:3" x14ac:dyDescent="0.25">
      <c r="A9" s="22">
        <v>100</v>
      </c>
      <c r="B9" s="9"/>
      <c r="C9" s="11">
        <f>IF(B9="","",A9*B9)</f>
      </c>
    </row>
    <row r="10" ht="22" customHeight="1" spans="1:3" x14ac:dyDescent="0.25">
      <c r="A10" s="22">
        <v>50</v>
      </c>
      <c r="B10" s="9"/>
      <c r="C10" s="11">
        <f>IF(B10="","",A10*B10)</f>
      </c>
    </row>
    <row r="11" ht="22" customHeight="1" spans="1:3" x14ac:dyDescent="0.25">
      <c r="A11" s="22">
        <v>10</v>
      </c>
      <c r="B11" s="9"/>
      <c r="C11" s="11">
        <f>IF(B11="","",A11*B11)</f>
      </c>
    </row>
    <row r="12" ht="22" customHeight="1" spans="1:3" x14ac:dyDescent="0.25">
      <c r="A12" s="22">
        <v>5</v>
      </c>
      <c r="B12" s="9"/>
      <c r="C12" s="11">
        <f>IF(B12="","",A12*B12)</f>
      </c>
    </row>
    <row r="13" ht="22" customHeight="1" spans="1:3" x14ac:dyDescent="0.25">
      <c r="A13" s="22">
        <v>1</v>
      </c>
      <c r="B13" s="9"/>
      <c r="C13" s="11">
        <f>IF(B13="","",A13*B13)</f>
      </c>
    </row>
    <row r="15" ht="26" customHeight="1" spans="1:3" x14ac:dyDescent="0.25">
      <c r="A15" s="17" t="s">
        <v>76</v>
      </c>
      <c r="B15" s="17"/>
      <c r="C15" s="16">
        <f>SUM(C4:C13)</f>
      </c>
    </row>
    <row r="16" ht="26" customHeight="1" spans="1:3" x14ac:dyDescent="0.25">
      <c r="A16" s="17" t="s">
        <v>77</v>
      </c>
      <c r="B16" s="17"/>
      <c r="C16" s="16">
        <f>IF('小口の出納帳'!$B$3="","",IF(C21="",N('小口の出納帳'!$B$3)+SUM('小口の出納帳'!$D$6:$D$55)-SUM('小口の出納帳'!$E$6:$E$55),N('小口の出納帳'!$B$3)+SUMIF('小口の出納帳'!$A$6:$A$55,"&lt;="&amp;C21,'小口の出納帳'!$D$6:$D$55)-SUMIF('小口の出納帳'!$A$6:$A$55,"&lt;="&amp;C21,'小口の出納帳'!$E$6:$E$55)))</f>
      </c>
    </row>
    <row r="17" ht="26" customHeight="1" spans="1:3" x14ac:dyDescent="0.25">
      <c r="A17" s="17" t="s">
        <v>78</v>
      </c>
      <c r="B17" s="17"/>
      <c r="C17" s="23">
        <f>IF(OR(COUNT(B4:B13)=0,C16=""),"",C15-C16)</f>
      </c>
    </row>
    <row r="18" ht="26" customHeight="1" spans="1:3" x14ac:dyDescent="0.25">
      <c r="A18" s="17" t="s">
        <v>79</v>
      </c>
      <c r="B18" s="17"/>
      <c r="C18" s="24">
        <f>IF(C17="","",IF(C17=0,"一致",IF(C17&lt;0,"足りません。財布から足さず、差額さがしへ","多いです。書き漏れの行をさがします")))</f>
      </c>
    </row>
    <row r="19" ht="26" customHeight="1" spans="1:3" x14ac:dyDescent="0.25">
      <c r="A19" s="17" t="s">
        <v>80</v>
      </c>
      <c r="B19" s="17"/>
      <c r="C19" s="25">
        <f>IF(C18="","",IF(C18&lt;&gt;"一致","合わせてから補充します",IF('決めごと'!$B$4="","決めごとに手元に置く額を入れます",'決めごと'!$B$4-C15)))</f>
      </c>
    </row>
    <row r="21" ht="24" customHeight="1" spans="1:3" x14ac:dyDescent="0.25">
      <c r="A21" s="4" t="s">
        <v>81</v>
      </c>
      <c r="B21" s="4"/>
      <c r="C21" s="26"/>
    </row>
    <row r="22" ht="24" customHeight="1" spans="1:3" x14ac:dyDescent="0.25">
      <c r="A22" s="4" t="s">
        <v>82</v>
      </c>
      <c r="B22" s="4"/>
      <c r="C22" s="7"/>
    </row>
    <row r="23" ht="24" customHeight="1" spans="1:3" x14ac:dyDescent="0.25">
      <c r="A23" s="4" t="s">
        <v>83</v>
      </c>
      <c r="B23" s="4"/>
      <c r="C23" s="7"/>
    </row>
  </sheetData>
  <sheetProtection sheet="1" formatColumns="0" formatRows="0"/>
  <mergeCells count="10">
    <mergeCell ref="A1:C1"/>
    <mergeCell ref="A2:C2"/>
    <mergeCell ref="A15:B15"/>
    <mergeCell ref="A16:B16"/>
    <mergeCell ref="A17:B17"/>
    <mergeCell ref="A18:B18"/>
    <mergeCell ref="A19:B19"/>
    <mergeCell ref="A21:B21"/>
    <mergeCell ref="A22:B22"/>
    <mergeCell ref="A23:B23"/>
  </mergeCells>
  <dataValidations count="3">
    <dataValidation type="whole" allowBlank="1" showErrorMessage="1" errorTitle="枚数" error="0〜999 の整数を入れてください" sqref="B10:B13">
      <formula1>0</formula1>
      <formula2>999</formula2>
    </dataValidation>
    <dataValidation type="whole" allowBlank="1" showErrorMessage="1" errorTitle="枚数" error="0〜999 の整数を入れてください" sqref="B4:B13">
      <formula1>0</formula1>
      <formula2>999</formula2>
    </dataValidation>
    <dataValidation type="date" operator="greaterThan" allowBlank="1" showErrorMessage="1" errorTitle="日付" error="日付を 2026/6/8 の形で入れてください" sqref="C21">
      <formula1>36526</formula1>
    </dataValidation>
  </dataValidations>
  <pageMargins left="0.5" right="0.5" top="0.6" bottom="0.6" header="0.2" footer="0.2"/>
  <pageSetup paperSize="9"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workbookViewId="0">
      <pane ySplit="3" topLeftCell="A4" activePane="bottomLeft" state="frozen"/>
      <selection pane="bottomLeft"/>
    </sheetView>
  </sheetViews>
  <sheetFormatPr defaultRowHeight="15" outlineLevelRow="0" outlineLevelCol="0" x14ac:dyDescent="55"/>
  <cols>
    <col min="1" max="1" width="11" customWidth="1"/>
    <col min="2" max="3" width="12" customWidth="1"/>
    <col min="4" max="4" width="15" customWidth="1"/>
    <col min="5" max="5" width="12" customWidth="1"/>
    <col min="6" max="6" width="22" customWidth="1"/>
    <col min="7" max="7" width="12" customWidth="1"/>
    <col min="8" max="8" width="14" customWidth="1"/>
  </cols>
  <sheetData>
    <row r="1" ht="28" customHeight="1" spans="1:8" x14ac:dyDescent="0.25">
      <c r="A1" s="1" t="s">
        <v>84</v>
      </c>
      <c r="B1" s="1"/>
      <c r="C1" s="1"/>
      <c r="D1" s="1"/>
      <c r="E1" s="1"/>
      <c r="F1" s="1"/>
      <c r="G1" s="1"/>
      <c r="H1" s="1"/>
    </row>
    <row r="2" ht="36" customHeight="1" spans="1:8" x14ac:dyDescent="0.25">
      <c r="A2" s="14" t="s">
        <v>85</v>
      </c>
      <c r="B2" s="14"/>
      <c r="C2" s="14"/>
      <c r="D2" s="14"/>
      <c r="E2" s="14"/>
      <c r="F2" s="14"/>
      <c r="G2" s="14"/>
      <c r="H2" s="14"/>
    </row>
    <row r="3" ht="32" customHeight="1" spans="1:8" x14ac:dyDescent="0.25">
      <c r="A3" s="2" t="s">
        <v>86</v>
      </c>
      <c r="B3" s="2" t="s">
        <v>87</v>
      </c>
      <c r="C3" s="2" t="s">
        <v>88</v>
      </c>
      <c r="D3" s="2" t="s">
        <v>89</v>
      </c>
      <c r="E3" s="2" t="s">
        <v>90</v>
      </c>
      <c r="F3" s="2" t="s">
        <v>70</v>
      </c>
      <c r="G3" s="2" t="s">
        <v>91</v>
      </c>
      <c r="H3" s="2" t="s">
        <v>83</v>
      </c>
    </row>
    <row r="4" ht="22" customHeight="1" spans="1:8" x14ac:dyDescent="0.25">
      <c r="A4" s="18"/>
      <c r="B4" s="9"/>
      <c r="C4" s="9"/>
      <c r="D4" s="9"/>
      <c r="E4" s="23">
        <f>IF(B4="","",B4+N(C4)-N(D4))</f>
      </c>
      <c r="F4" s="27">
        <f>IF(E4="","",IF(D4&lt;&gt;"",IF(E4=0,"0にしました","0になっていません"),IF(E4='決めごと'!$B$4,"手元の額に戻りました","手元の額と違います")))</f>
      </c>
      <c r="G4" s="20"/>
      <c r="H4" s="7"/>
    </row>
    <row r="5" ht="22" customHeight="1" spans="1:8" x14ac:dyDescent="0.25">
      <c r="A5" s="18"/>
      <c r="B5" s="9"/>
      <c r="C5" s="9"/>
      <c r="D5" s="9"/>
      <c r="E5" s="23">
        <f>IF(B5="","",B5+N(C5)-N(D5))</f>
      </c>
      <c r="F5" s="27">
        <f>IF(E5="","",IF(D5&lt;&gt;"",IF(E5=0,"0にしました","0になっていません"),IF(E5='決めごと'!$B$4,"手元の額に戻りました","手元の額と違います")))</f>
      </c>
      <c r="G5" s="20"/>
      <c r="H5" s="7"/>
    </row>
    <row r="6" ht="22" customHeight="1" spans="1:8" x14ac:dyDescent="0.25">
      <c r="A6" s="18"/>
      <c r="B6" s="9"/>
      <c r="C6" s="9"/>
      <c r="D6" s="9"/>
      <c r="E6" s="23">
        <f>IF(B6="","",B6+N(C6)-N(D6))</f>
      </c>
      <c r="F6" s="27">
        <f>IF(E6="","",IF(D6&lt;&gt;"",IF(E6=0,"0にしました","0になっていません"),IF(E6='決めごと'!$B$4,"手元の額に戻りました","手元の額と違います")))</f>
      </c>
      <c r="G6" s="20"/>
      <c r="H6" s="7"/>
    </row>
    <row r="7" ht="22" customHeight="1" spans="1:8" x14ac:dyDescent="0.25">
      <c r="A7" s="18"/>
      <c r="B7" s="9"/>
      <c r="C7" s="9"/>
      <c r="D7" s="9"/>
      <c r="E7" s="23">
        <f>IF(B7="","",B7+N(C7)-N(D7))</f>
      </c>
      <c r="F7" s="27">
        <f>IF(E7="","",IF(D7&lt;&gt;"",IF(E7=0,"0にしました","0になっていません"),IF(E7='決めごと'!$B$4,"手元の額に戻りました","手元の額と違います")))</f>
      </c>
      <c r="G7" s="20"/>
      <c r="H7" s="7"/>
    </row>
    <row r="8" ht="22" customHeight="1" spans="1:8" x14ac:dyDescent="0.25">
      <c r="A8" s="18"/>
      <c r="B8" s="9"/>
      <c r="C8" s="9"/>
      <c r="D8" s="9"/>
      <c r="E8" s="23">
        <f>IF(B8="","",B8+N(C8)-N(D8))</f>
      </c>
      <c r="F8" s="27">
        <f>IF(E8="","",IF(D8&lt;&gt;"",IF(E8=0,"0にしました","0になっていません"),IF(E8='決めごと'!$B$4,"手元の額に戻りました","手元の額と違います")))</f>
      </c>
      <c r="G8" s="20"/>
      <c r="H8" s="7"/>
    </row>
    <row r="9" ht="22" customHeight="1" spans="1:8" x14ac:dyDescent="0.25">
      <c r="A9" s="18"/>
      <c r="B9" s="9"/>
      <c r="C9" s="9"/>
      <c r="D9" s="9"/>
      <c r="E9" s="23">
        <f>IF(B9="","",B9+N(C9)-N(D9))</f>
      </c>
      <c r="F9" s="27">
        <f>IF(E9="","",IF(D9&lt;&gt;"",IF(E9=0,"0にしました","0になっていません"),IF(E9='決めごと'!$B$4,"手元の額に戻りました","手元の額と違います")))</f>
      </c>
      <c r="G9" s="20"/>
      <c r="H9" s="7"/>
    </row>
    <row r="10" ht="22" customHeight="1" spans="1:8" x14ac:dyDescent="0.25">
      <c r="A10" s="18"/>
      <c r="B10" s="9"/>
      <c r="C10" s="9"/>
      <c r="D10" s="9"/>
      <c r="E10" s="23">
        <f>IF(B10="","",B10+N(C10)-N(D10))</f>
      </c>
      <c r="F10" s="27">
        <f>IF(E10="","",IF(D10&lt;&gt;"",IF(E10=0,"0にしました","0になっていません"),IF(E10='決めごと'!$B$4,"手元の額に戻りました","手元の額と違います")))</f>
      </c>
      <c r="G10" s="20"/>
      <c r="H10" s="7"/>
    </row>
    <row r="11" ht="22" customHeight="1" spans="1:8" x14ac:dyDescent="0.25">
      <c r="A11" s="18"/>
      <c r="B11" s="9"/>
      <c r="C11" s="9"/>
      <c r="D11" s="9"/>
      <c r="E11" s="23">
        <f>IF(B11="","",B11+N(C11)-N(D11))</f>
      </c>
      <c r="F11" s="27">
        <f>IF(E11="","",IF(D11&lt;&gt;"",IF(E11=0,"0にしました","0になっていません"),IF(E11='決めごと'!$B$4,"手元の額に戻りました","手元の額と違います")))</f>
      </c>
      <c r="G11" s="20"/>
      <c r="H11" s="7"/>
    </row>
    <row r="12" ht="22" customHeight="1" spans="1:8" x14ac:dyDescent="0.25">
      <c r="A12" s="18"/>
      <c r="B12" s="9"/>
      <c r="C12" s="9"/>
      <c r="D12" s="9"/>
      <c r="E12" s="23">
        <f>IF(B12="","",B12+N(C12)-N(D12))</f>
      </c>
      <c r="F12" s="27">
        <f>IF(E12="","",IF(D12&lt;&gt;"",IF(E12=0,"0にしました","0になっていません"),IF(E12='決めごと'!$B$4,"手元の額に戻りました","手元の額と違います")))</f>
      </c>
      <c r="G12" s="20"/>
      <c r="H12" s="7"/>
    </row>
    <row r="13" ht="22" customHeight="1" spans="1:8" x14ac:dyDescent="0.25">
      <c r="A13" s="18"/>
      <c r="B13" s="9"/>
      <c r="C13" s="9"/>
      <c r="D13" s="9"/>
      <c r="E13" s="23">
        <f>IF(B13="","",B13+N(C13)-N(D13))</f>
      </c>
      <c r="F13" s="27">
        <f>IF(E13="","",IF(D13&lt;&gt;"",IF(E13=0,"0にしました","0になっていません"),IF(E13='決めごと'!$B$4,"手元の額に戻りました","手元の額と違います")))</f>
      </c>
      <c r="G13" s="20"/>
      <c r="H13" s="7"/>
    </row>
    <row r="14" ht="22" customHeight="1" spans="1:8" x14ac:dyDescent="0.25">
      <c r="A14" s="18"/>
      <c r="B14" s="9"/>
      <c r="C14" s="9"/>
      <c r="D14" s="9"/>
      <c r="E14" s="23">
        <f>IF(B14="","",B14+N(C14)-N(D14))</f>
      </c>
      <c r="F14" s="27">
        <f>IF(E14="","",IF(D14&lt;&gt;"",IF(E14=0,"0にしました","0になっていません"),IF(E14='決めごと'!$B$4,"手元の額に戻りました","手元の額と違います")))</f>
      </c>
      <c r="G14" s="20"/>
      <c r="H14" s="7"/>
    </row>
    <row r="15" ht="22" customHeight="1" spans="1:8" x14ac:dyDescent="0.25">
      <c r="A15" s="18"/>
      <c r="B15" s="9"/>
      <c r="C15" s="9"/>
      <c r="D15" s="9"/>
      <c r="E15" s="23">
        <f>IF(B15="","",B15+N(C15)-N(D15))</f>
      </c>
      <c r="F15" s="27">
        <f>IF(E15="","",IF(D15&lt;&gt;"",IF(E15=0,"0にしました","0になっていません"),IF(E15='決めごと'!$B$4,"手元の額に戻りました","手元の額と違います")))</f>
      </c>
      <c r="G15" s="20"/>
      <c r="H15" s="7"/>
    </row>
    <row r="16" ht="22" customHeight="1" spans="1:8" x14ac:dyDescent="0.25">
      <c r="A16" s="18"/>
      <c r="B16" s="9"/>
      <c r="C16" s="9"/>
      <c r="D16" s="9"/>
      <c r="E16" s="23">
        <f>IF(B16="","",B16+N(C16)-N(D16))</f>
      </c>
      <c r="F16" s="27">
        <f>IF(E16="","",IF(D16&lt;&gt;"",IF(E16=0,"0にしました","0になっていません"),IF(E16='決めごと'!$B$4,"手元の額に戻りました","手元の額と違います")))</f>
      </c>
      <c r="G16" s="20"/>
      <c r="H16" s="7"/>
    </row>
  </sheetData>
  <sheetProtection sheet="1" formatColumns="0" formatRows="0"/>
  <mergeCells count="2">
    <mergeCell ref="A1:H1"/>
    <mergeCell ref="A2:H2"/>
  </mergeCells>
  <dataValidations count="10">
    <dataValidation type="date" operator="greaterThan" allowBlank="1" showErrorMessage="1" errorTitle="日付" error="日付を 2026/6/8 の形で入れてください" sqref="A10:A16">
      <formula1>36526</formula1>
    </dataValidation>
    <dataValidation type="date" operator="greaterThan" allowBlank="1" showErrorMessage="1" errorTitle="日付" error="日付を 2026/6/8 の形で入れてください" sqref="A4:A16">
      <formula1>36526</formula1>
    </dataValidation>
    <dataValidation type="whole" operator="greaterThanOrEqual" allowBlank="1" showErrorMessage="1" errorTitle="数えた額" error="0 以上の整数を入れてください" sqref="B10:B16">
      <formula1>0</formula1>
    </dataValidation>
    <dataValidation type="whole" operator="greaterThanOrEqual" allowBlank="1" showErrorMessage="1" errorTitle="数えた額" error="0 以上の整数を入れてください" sqref="B4:B16">
      <formula1>0</formula1>
    </dataValidation>
    <dataValidation type="whole" operator="greaterThanOrEqual" allowBlank="1" showErrorMessage="1" errorTitle="補充した額" error="0 以上の整数を入れてください" sqref="C10:C16">
      <formula1>0</formula1>
    </dataValidation>
    <dataValidation type="whole" operator="greaterThanOrEqual" allowBlank="1" showErrorMessage="1" errorTitle="補充した額" error="0 以上の整数を入れてください" sqref="C4:C16">
      <formula1>0</formula1>
    </dataValidation>
    <dataValidation type="whole" operator="greaterThanOrEqual" allowBlank="1" showErrorMessage="1" errorTitle="口座へ戻した額" error="0 以上の整数を入れてください" sqref="D10:D16">
      <formula1>0</formula1>
    </dataValidation>
    <dataValidation type="whole" operator="greaterThanOrEqual" allowBlank="1" showErrorMessage="1" errorTitle="口座へ戻した額" error="0 以上の整数を入れてください" sqref="D4:D16">
      <formula1>0</formula1>
    </dataValidation>
    <dataValidation type="list" allowBlank="1" showErrorMessage="1" errorTitle="預金出納帳に書いた" error="「済」「未」から選んでください" sqref="G10:G16">
      <formula1>"済,未"</formula1>
    </dataValidation>
    <dataValidation type="list" allowBlank="1" showErrorMessage="1" errorTitle="預金出納帳に書いた" error="「済」「未」から選んでください" sqref="G4:G16">
      <formula1>"済,未"</formula1>
    </dataValidation>
  </dataValidations>
  <pageMargins left="0.5" right="0.5" top="0.6" bottom="0.6" header="0.2" footer="0.2"/>
  <pageSetup paperSize="9" orientation="landscape"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3"/>
  <sheetViews>
    <sheetView workbookViewId="0">
      <pane ySplit="3" topLeftCell="A4" activePane="bottomLeft" state="frozen"/>
      <selection pane="bottomLeft"/>
    </sheetView>
  </sheetViews>
  <sheetFormatPr defaultRowHeight="15" outlineLevelRow="0" outlineLevelCol="0" x14ac:dyDescent="55"/>
  <cols>
    <col min="1" max="1" width="20" customWidth="1"/>
    <col min="2" max="2" width="40" customWidth="1"/>
    <col min="3" max="3" width="24" customWidth="1"/>
  </cols>
  <sheetData>
    <row r="1" ht="28" customHeight="1" spans="1:3" x14ac:dyDescent="0.25">
      <c r="A1" s="1" t="s">
        <v>92</v>
      </c>
      <c r="B1" s="1"/>
      <c r="C1" s="1"/>
    </row>
    <row r="2" ht="32" customHeight="1" spans="1:3" x14ac:dyDescent="0.25">
      <c r="A2" s="14" t="s">
        <v>93</v>
      </c>
      <c r="B2" s="14"/>
      <c r="C2" s="14"/>
    </row>
    <row r="3" spans="1:3" x14ac:dyDescent="0.25">
      <c r="A3" s="2" t="s">
        <v>64</v>
      </c>
      <c r="B3" s="2" t="s">
        <v>94</v>
      </c>
      <c r="C3" s="2" t="s">
        <v>45</v>
      </c>
    </row>
    <row r="4" spans="1:3" x14ac:dyDescent="0.25">
      <c r="A4" s="7" t="s">
        <v>95</v>
      </c>
      <c r="B4" s="7" t="s">
        <v>96</v>
      </c>
      <c r="C4" s="7"/>
    </row>
    <row r="5" spans="1:3" x14ac:dyDescent="0.25">
      <c r="A5" s="7" t="s">
        <v>97</v>
      </c>
      <c r="B5" s="7" t="s">
        <v>98</v>
      </c>
      <c r="C5" s="7"/>
    </row>
    <row r="6" spans="1:3" x14ac:dyDescent="0.25">
      <c r="A6" s="7" t="s">
        <v>99</v>
      </c>
      <c r="B6" s="7" t="s">
        <v>100</v>
      </c>
      <c r="C6" s="7"/>
    </row>
    <row r="7" spans="1:3" x14ac:dyDescent="0.25">
      <c r="A7" s="7" t="s">
        <v>101</v>
      </c>
      <c r="B7" s="7" t="s">
        <v>102</v>
      </c>
      <c r="C7" s="7"/>
    </row>
    <row r="8" spans="1:3" x14ac:dyDescent="0.25">
      <c r="A8" s="7" t="s">
        <v>103</v>
      </c>
      <c r="B8" s="7" t="s">
        <v>104</v>
      </c>
      <c r="C8" s="7"/>
    </row>
    <row r="9" spans="1:3" x14ac:dyDescent="0.25">
      <c r="A9" s="7" t="s">
        <v>105</v>
      </c>
      <c r="B9" s="7" t="s">
        <v>106</v>
      </c>
      <c r="C9" s="7"/>
    </row>
    <row r="10" spans="1:3" x14ac:dyDescent="0.25">
      <c r="A10" s="7" t="s">
        <v>107</v>
      </c>
      <c r="B10" s="7" t="s">
        <v>108</v>
      </c>
      <c r="C10" s="7"/>
    </row>
    <row r="11" spans="1:3" x14ac:dyDescent="0.25">
      <c r="A11" s="7"/>
      <c r="B11" s="7"/>
      <c r="C11" s="7"/>
    </row>
    <row r="12" spans="1:3" x14ac:dyDescent="0.25">
      <c r="A12" s="7"/>
      <c r="B12" s="7"/>
      <c r="C12" s="7"/>
    </row>
    <row r="13" spans="1:3" x14ac:dyDescent="0.25">
      <c r="A13" s="7"/>
      <c r="B13" s="7"/>
      <c r="C13" s="7"/>
    </row>
    <row r="14" spans="1:3" x14ac:dyDescent="0.25">
      <c r="A14" s="7"/>
      <c r="B14" s="7"/>
      <c r="C14" s="7"/>
    </row>
    <row r="15" spans="1:3" x14ac:dyDescent="0.25">
      <c r="A15" s="7"/>
      <c r="B15" s="7"/>
      <c r="C15" s="7"/>
    </row>
    <row r="16" spans="1:3" x14ac:dyDescent="0.25">
      <c r="A16" s="7"/>
      <c r="B16" s="7"/>
      <c r="C16" s="7"/>
    </row>
    <row r="17" spans="1:3" x14ac:dyDescent="0.25">
      <c r="A17" s="7"/>
      <c r="B17" s="7"/>
      <c r="C17" s="7"/>
    </row>
    <row r="18" spans="1:3" x14ac:dyDescent="0.25">
      <c r="A18" s="7"/>
      <c r="B18" s="7"/>
      <c r="C18" s="7"/>
    </row>
    <row r="19" spans="1:3" x14ac:dyDescent="0.25">
      <c r="A19" s="7"/>
      <c r="B19" s="7"/>
      <c r="C19" s="7"/>
    </row>
    <row r="20" spans="1:3" x14ac:dyDescent="0.25">
      <c r="A20" s="7"/>
      <c r="B20" s="7"/>
      <c r="C20" s="7"/>
    </row>
    <row r="21" spans="1:3" x14ac:dyDescent="0.25">
      <c r="A21" s="7"/>
      <c r="B21" s="7"/>
      <c r="C21" s="7"/>
    </row>
    <row r="22" spans="1:3" x14ac:dyDescent="0.25">
      <c r="A22" s="7"/>
      <c r="B22" s="7"/>
      <c r="C22" s="7"/>
    </row>
    <row r="23" spans="1:3" x14ac:dyDescent="0.25">
      <c r="A23" s="7"/>
      <c r="B23" s="7"/>
      <c r="C23" s="7"/>
    </row>
  </sheetData>
  <sheetProtection sheet="1" formatColumns="0" formatRows="0"/>
  <mergeCells count="2">
    <mergeCell ref="A1:C1"/>
    <mergeCell ref="A2:C2"/>
  </mergeCells>
  <pageMargins left="0.5" right="0.5" top="0.6" bottom="0.6" header="0.2" footer="0.2"/>
  <pageSetup paperSize="9"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使い方</vt:lpstr>
      <vt:lpstr>決めごと</vt:lpstr>
      <vt:lpstr>前年度の月別</vt:lpstr>
      <vt:lpstr>小口の出納帳</vt:lpstr>
      <vt:lpstr>月末の数え</vt:lpstr>
      <vt:lpstr>補充の記録</vt:lpstr>
      <vt:lpstr>科目一覧</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はじめての自治会役員（アストラスクエア）</dc:creator>
  <dc:title/>
  <dc:subject/>
  <dc:description/>
  <cp:keywords/>
  <cp:category/>
  <cp:lastModifiedBy>Unknown</cp:lastModifiedBy>
  <dcterms:created xsi:type="dcterms:W3CDTF">2026-11-06T12:28:14Z</dcterms:created>
  <dcterms:modified xsi:type="dcterms:W3CDTF">2026-11-06T12:28:14Z</dcterms:modified>
</cp:coreProperties>
</file>