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進行表" state="visible" r:id="rId5"/>
    <sheet sheetId="3" name="係の割り振り" state="visible" r:id="rId6"/>
  </sheets>
  <definedNames>
    <definedName name="_xlnm.Print_Area" localSheetId="0">'使い方'!$A$1:$C$12</definedName>
    <definedName name="_xlnm.Print_Area" localSheetId="1">'進行表'!$A$1:$L$32</definedName>
    <definedName name="_xlnm.Print_Titles" localSheetId="1">'進行表'!$5:$5</definedName>
    <definedName name="_xlnm.Print_Area" localSheetId="2">'係の割り振り'!$A$1:$F$15</definedName>
  </definedNames>
  <calcPr calcId="171027" fullCalcOnLoad="1"/>
</workbook>
</file>

<file path=xl/sharedStrings.xml><?xml version="1.0" encoding="utf-8"?>
<sst xmlns="http://schemas.openxmlformats.org/spreadsheetml/2006/main" count="161" uniqueCount="118">
  <si>
    <t>総会の進行表の使い方</t>
  </si>
  <si>
    <t>手順</t>
  </si>
  <si>
    <t>何をする</t>
  </si>
  <si>
    <t>どこに入れる</t>
  </si>
  <si>
    <t>総会の日、会場に入る時刻、会場を返す時刻を入れる</t>
  </si>
  <si>
    <t>進行表 B2・D2・F2</t>
  </si>
  <si>
    <t>去年の次第を見て、場面を上から順に書く。議案は1行に1つ</t>
  </si>
  <si>
    <t>進行表 B 列</t>
  </si>
  <si>
    <t>場面ごとに、話す人と予定の分を入れる。始まる時刻は式で出る</t>
  </si>
  <si>
    <t>進行表 C・D 列</t>
  </si>
  <si>
    <t>区分を選ぶ（準備・総会・片付け）。「総会の分」に開会から閉会までが出る</t>
  </si>
  <si>
    <t>進行表 E 列</t>
  </si>
  <si>
    <t>押したときに短くできる場面に「はい」を選ぶ</t>
  </si>
  <si>
    <t>進行表 J 列</t>
  </si>
  <si>
    <t>当日、場面が始まった時刻を書く。ずれと終わりの見込みが出る</t>
  </si>
  <si>
    <t>進行表 K 列、N〜O 列</t>
  </si>
  <si>
    <t>係の割り振りに名前を入れ、前の週の打ち合わせで配る</t>
  </si>
  <si>
    <t>係の割り振り C 列</t>
  </si>
  <si>
    <t>時刻と分の目安は私たちの例です。場面の順と、誰が言うかは、規約と去年の議事録に合わせてください。</t>
  </si>
  <si>
    <t>総会の進行表</t>
  </si>
  <si>
    <t>総会の日</t>
  </si>
  <si>
    <t>会場に入る時刻</t>
  </si>
  <si>
    <t>会場を返す時刻</t>
  </si>
  <si>
    <t>順</t>
  </si>
  <si>
    <t>場面</t>
  </si>
  <si>
    <t>話す人・係</t>
  </si>
  <si>
    <t>予定の分</t>
  </si>
  <si>
    <t>区分</t>
  </si>
  <si>
    <t>始まる時刻</t>
  </si>
  <si>
    <t>終わる時刻</t>
  </si>
  <si>
    <t>きっかけの一言</t>
  </si>
  <si>
    <t>用意する物</t>
  </si>
  <si>
    <t>短くできる</t>
  </si>
  <si>
    <t>実際の開始</t>
  </si>
  <si>
    <t>ずれ（分）</t>
  </si>
  <si>
    <t>項目</t>
  </si>
  <si>
    <t>結果</t>
  </si>
  <si>
    <t>会場の準備</t>
  </si>
  <si>
    <t>役員全員</t>
  </si>
  <si>
    <t>準備</t>
  </si>
  <si>
    <t>名簿・受付簿・議事次第・筆記用具</t>
  </si>
  <si>
    <t>いいえ</t>
  </si>
  <si>
    <t>予定の分の合計</t>
  </si>
  <si>
    <t>受付</t>
  </si>
  <si>
    <t>受付2人</t>
  </si>
  <si>
    <t>委任状と書面表決書の束・名簿</t>
  </si>
  <si>
    <t>総会の分（開会から閉会まで）</t>
  </si>
  <si>
    <t>開会のことば</t>
  </si>
  <si>
    <t>司会</t>
  </si>
  <si>
    <t>総会</t>
  </si>
  <si>
    <t>受付の数を受け取ってから</t>
  </si>
  <si>
    <t>終わりの予定</t>
  </si>
  <si>
    <t>会長あいさつ</t>
  </si>
  <si>
    <t>会長</t>
  </si>
  <si>
    <t>はい</t>
  </si>
  <si>
    <t>返す時刻までの余り（分）</t>
  </si>
  <si>
    <t>議長と議事録署名人を選ぶ</t>
  </si>
  <si>
    <t>司会から議長へ</t>
  </si>
  <si>
    <t>立候補か指名で。出席者の同意</t>
  </si>
  <si>
    <t>いまのずれ（分）</t>
  </si>
  <si>
    <t>議長のあいさつと成立の報告</t>
  </si>
  <si>
    <t>議長</t>
  </si>
  <si>
    <t>終わりの見込み</t>
  </si>
  <si>
    <t>第1号議案 事業報告</t>
  </si>
  <si>
    <t>議案書</t>
  </si>
  <si>
    <t>見込みの余り</t>
  </si>
  <si>
    <t>第2号議案 収支決算</t>
  </si>
  <si>
    <t>会計</t>
  </si>
  <si>
    <t>短くできる場面の分</t>
  </si>
  <si>
    <t>第3号議案 監査報告</t>
  </si>
  <si>
    <t>監事</t>
  </si>
  <si>
    <t>第4号議案 事業計画（案）</t>
  </si>
  <si>
    <t>第5号議案 収支予算（案）</t>
  </si>
  <si>
    <t>第6号議案 役員の選任</t>
  </si>
  <si>
    <t>議事の終わり</t>
  </si>
  <si>
    <t>議長から司会へ</t>
  </si>
  <si>
    <t>進行を司会にお返しします</t>
  </si>
  <si>
    <t>新しい会長のあいさつ</t>
  </si>
  <si>
    <t>新会長</t>
  </si>
  <si>
    <t>閉会のことば</t>
  </si>
  <si>
    <t>これで閉じます</t>
  </si>
  <si>
    <t>片付け</t>
  </si>
  <si>
    <t>集会所の鍵</t>
  </si>
  <si>
    <t>採決と賛否の数の読み上げは、押しても短くしないでください。議事録に数が要ります。</t>
  </si>
  <si>
    <t>係の割り振り</t>
  </si>
  <si>
    <t>係</t>
  </si>
  <si>
    <t>人数の目安</t>
  </si>
  <si>
    <t>名前</t>
  </si>
  <si>
    <t>すること</t>
  </si>
  <si>
    <t>いつから</t>
  </si>
  <si>
    <t>確かめ</t>
  </si>
  <si>
    <t>副会長</t>
  </si>
  <si>
    <t>開会・議長に渡す・閉会。議事の間は時刻を見る</t>
  </si>
  <si>
    <t>前の週の打ち合わせから</t>
  </si>
  <si>
    <t>名前の入った係</t>
  </si>
  <si>
    <t>班長A・班長B</t>
  </si>
  <si>
    <t>名簿で出席を確かめ、委任状の代理人が来ているかを照らす</t>
  </si>
  <si>
    <t>受付を開ける時刻から</t>
  </si>
  <si>
    <t>名前が無い係</t>
  </si>
  <si>
    <t>数をまとめる</t>
  </si>
  <si>
    <t>本人出席・委任状・書面表決書の数を出し、司会と議長に渡す（受付と兼ねてよい）</t>
  </si>
  <si>
    <t>開会の5分前</t>
  </si>
  <si>
    <t>記録</t>
  </si>
  <si>
    <t>書記</t>
  </si>
  <si>
    <t>出席の内訳と議案ごとの賛否の数を書く（書記）</t>
  </si>
  <si>
    <t>開会から</t>
  </si>
  <si>
    <t>マイク</t>
  </si>
  <si>
    <t>班長C</t>
  </si>
  <si>
    <t>質問する人にマイクを渡す</t>
  </si>
  <si>
    <t>議事から</t>
  </si>
  <si>
    <t>時刻を見る</t>
  </si>
  <si>
    <t>班長D</t>
  </si>
  <si>
    <t>予定の終わる時刻の3分前に司会へ合図（司会と兼ねてよい）</t>
  </si>
  <si>
    <t>会場と片付け</t>
  </si>
  <si>
    <t>机といすを並べる・戻す、鍵を返す</t>
  </si>
  <si>
    <t>会場に入る時刻から</t>
  </si>
  <si>
    <t>議事を進める（当日、総会で選ぶ）</t>
  </si>
  <si>
    <t>議長を選んでから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</si>
</sst>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5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6B728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164" fontId="0" fillId="2" borderId="3" xfId="0" applyNumberFormat="1" applyFill="1" applyBorder="1" applyAlignment="1" applyProtection="1">
      <alignment horizontal="center" vertical="center"/>
      <protection locked="0"/>
    </xf>
    <xf numFmtId="20" fontId="0" fillId="2" borderId="3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 wrapText="1"/>
    </xf>
    <xf numFmtId="0" fontId="0" fillId="2" borderId="3" xfId="0" applyFill="1" applyBorder="1" applyAlignment="1" applyProtection="1">
      <alignment vertical="center" wrapText="1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20" fontId="0" fillId="0" borderId="2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20" fontId="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FormatPr defaultRowHeight="15" outlineLevelRow="0" outlineLevelCol="0" x14ac:dyDescent="55"/>
  <cols>
    <col min="1" max="1" width="7" customWidth="1"/>
    <col min="2" max="2" width="56" customWidth="1"/>
    <col min="3" max="3" width="28" customWidth="1"/>
  </cols>
  <sheetData>
    <row r="1" ht="28" customHeight="1" spans="1:1" x14ac:dyDescent="0.25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ht="32" customHeight="1" spans="1:3" x14ac:dyDescent="0.25">
      <c r="A4" s="3">
        <v>1</v>
      </c>
      <c r="B4" s="4" t="s">
        <v>4</v>
      </c>
      <c r="C4" s="4" t="s">
        <v>5</v>
      </c>
    </row>
    <row r="5" ht="32" customHeight="1" spans="1:3" x14ac:dyDescent="0.25">
      <c r="A5" s="3">
        <v>2</v>
      </c>
      <c r="B5" s="4" t="s">
        <v>6</v>
      </c>
      <c r="C5" s="4" t="s">
        <v>7</v>
      </c>
    </row>
    <row r="6" ht="32" customHeight="1" spans="1:3" x14ac:dyDescent="0.25">
      <c r="A6" s="3">
        <v>3</v>
      </c>
      <c r="B6" s="4" t="s">
        <v>8</v>
      </c>
      <c r="C6" s="4" t="s">
        <v>9</v>
      </c>
    </row>
    <row r="7" ht="32" customHeight="1" spans="1:3" x14ac:dyDescent="0.25">
      <c r="A7" s="3">
        <v>4</v>
      </c>
      <c r="B7" s="4" t="s">
        <v>10</v>
      </c>
      <c r="C7" s="4" t="s">
        <v>11</v>
      </c>
    </row>
    <row r="8" ht="32" customHeight="1" spans="1:3" x14ac:dyDescent="0.25">
      <c r="A8" s="3">
        <v>5</v>
      </c>
      <c r="B8" s="4" t="s">
        <v>12</v>
      </c>
      <c r="C8" s="4" t="s">
        <v>13</v>
      </c>
    </row>
    <row r="9" ht="32" customHeight="1" spans="1:3" x14ac:dyDescent="0.25">
      <c r="A9" s="3">
        <v>6</v>
      </c>
      <c r="B9" s="4" t="s">
        <v>14</v>
      </c>
      <c r="C9" s="4" t="s">
        <v>15</v>
      </c>
    </row>
    <row r="10" ht="32" customHeight="1" spans="1:3" x14ac:dyDescent="0.25">
      <c r="A10" s="3">
        <v>7</v>
      </c>
      <c r="B10" s="4" t="s">
        <v>16</v>
      </c>
      <c r="C10" s="4" t="s">
        <v>17</v>
      </c>
    </row>
    <row r="12" ht="32" customHeight="1" spans="1:3" x14ac:dyDescent="0.25">
      <c r="A12" s="5" t="s">
        <v>18</v>
      </c>
      <c r="B12" s="5"/>
      <c r="C12" s="5"/>
    </row>
  </sheetData>
  <sheetProtection sheet="1" formatColumns="0" formatRows="0"/>
  <mergeCells count="1">
    <mergeCell ref="A12:C12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6" customWidth="1"/>
    <col min="3" max="3" width="14" customWidth="1"/>
    <col min="4" max="4" width="8" customWidth="1"/>
    <col min="5" max="5" width="10" customWidth="1"/>
    <col min="8" max="8" width="22" customWidth="1"/>
    <col min="9" max="9" width="24" customWidth="1"/>
    <col min="10" max="10" width="8" customWidth="1"/>
    <col min="12" max="12" width="8" customWidth="1"/>
    <col min="13" max="13" width="2" customWidth="1"/>
    <col min="14" max="15" width="30" customWidth="1"/>
  </cols>
  <sheetData>
    <row r="1" ht="28" customHeight="1" spans="1:12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6" customHeight="1" spans="1:6" x14ac:dyDescent="0.25">
      <c r="A2" s="6" t="s">
        <v>20</v>
      </c>
      <c r="B2" s="7">
        <v>46502</v>
      </c>
      <c r="C2" s="6" t="s">
        <v>21</v>
      </c>
      <c r="D2" s="8">
        <v>0.5208333333333334</v>
      </c>
      <c r="E2" s="6" t="s">
        <v>22</v>
      </c>
      <c r="F2" s="8">
        <v>0.625</v>
      </c>
    </row>
    <row r="5" ht="32" customHeight="1" spans="1:15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  <c r="G5" s="2" t="s">
        <v>29</v>
      </c>
      <c r="H5" s="2" t="s">
        <v>30</v>
      </c>
      <c r="I5" s="2" t="s">
        <v>31</v>
      </c>
      <c r="J5" s="2" t="s">
        <v>32</v>
      </c>
      <c r="K5" s="2" t="s">
        <v>33</v>
      </c>
      <c r="L5" s="2" t="s">
        <v>34</v>
      </c>
      <c r="N5" s="2" t="s">
        <v>35</v>
      </c>
      <c r="O5" s="2" t="s">
        <v>36</v>
      </c>
    </row>
    <row r="6" ht="30" customHeight="1" spans="1:15" x14ac:dyDescent="0.25">
      <c r="A6" s="9">
        <f>IF(B6="","",ROW()-5)</f>
      </c>
      <c r="B6" s="10" t="s">
        <v>37</v>
      </c>
      <c r="C6" s="10" t="s">
        <v>38</v>
      </c>
      <c r="D6" s="11">
        <v>30</v>
      </c>
      <c r="E6" s="11" t="s">
        <v>39</v>
      </c>
      <c r="F6" s="12">
        <f>IF(OR(B6="",$D$2=""),"",$D$2)</f>
      </c>
      <c r="G6" s="12">
        <f>IF(OR(B6="",F6=""),"",F6+N(D6)/1440)</f>
      </c>
      <c r="H6" s="10"/>
      <c r="I6" s="10" t="s">
        <v>40</v>
      </c>
      <c r="J6" s="11" t="s">
        <v>41</v>
      </c>
      <c r="K6" s="8"/>
      <c r="L6" s="13">
        <f>IF(OR(K6="",F6=""),"",ROUND((K6-F6)*1440,0))</f>
      </c>
      <c r="N6" s="14" t="s">
        <v>42</v>
      </c>
      <c r="O6" s="9">
        <f>SUM(D6:D30)</f>
      </c>
    </row>
    <row r="7" ht="30" customHeight="1" spans="1:15" x14ac:dyDescent="0.25">
      <c r="A7" s="9">
        <f>IF(B7="","",ROW()-5)</f>
      </c>
      <c r="B7" s="10" t="s">
        <v>43</v>
      </c>
      <c r="C7" s="10" t="s">
        <v>44</v>
      </c>
      <c r="D7" s="11">
        <v>30</v>
      </c>
      <c r="E7" s="11" t="s">
        <v>39</v>
      </c>
      <c r="F7" s="12">
        <f>IF(OR(B7="",$D$2=""),"",IF(G6="",$D$2,G6))</f>
      </c>
      <c r="G7" s="12">
        <f>IF(OR(B7="",F7=""),"",F7+N(D7)/1440)</f>
      </c>
      <c r="H7" s="10"/>
      <c r="I7" s="10" t="s">
        <v>45</v>
      </c>
      <c r="J7" s="11" t="s">
        <v>41</v>
      </c>
      <c r="K7" s="8"/>
      <c r="L7" s="13">
        <f>IF(OR(K7="",F7=""),"",ROUND((K7-F7)*1440,0))</f>
      </c>
      <c r="N7" s="14" t="s">
        <v>46</v>
      </c>
      <c r="O7" s="13">
        <f>SUMIF(E6:E30,"総会",D6:D30)</f>
      </c>
    </row>
    <row r="8" ht="30" customHeight="1" spans="1:15" x14ac:dyDescent="0.25">
      <c r="A8" s="9">
        <f>IF(B8="","",ROW()-5)</f>
      </c>
      <c r="B8" s="10" t="s">
        <v>47</v>
      </c>
      <c r="C8" s="10" t="s">
        <v>48</v>
      </c>
      <c r="D8" s="11">
        <v>1</v>
      </c>
      <c r="E8" s="11" t="s">
        <v>49</v>
      </c>
      <c r="F8" s="12">
        <f>IF(OR(B8="",$D$2=""),"",IF(G7="",$D$2,G7))</f>
      </c>
      <c r="G8" s="12">
        <f>IF(OR(B8="",F8=""),"",F8+N(D8)/1440)</f>
      </c>
      <c r="H8" s="10" t="s">
        <v>50</v>
      </c>
      <c r="I8" s="10"/>
      <c r="J8" s="11" t="s">
        <v>41</v>
      </c>
      <c r="K8" s="8"/>
      <c r="L8" s="13">
        <f>IF(OR(K8="",F8=""),"",ROUND((K8-F8)*1440,0))</f>
      </c>
      <c r="N8" s="14" t="s">
        <v>51</v>
      </c>
      <c r="O8" s="12">
        <f>IF(COUNT(G6:G30)=0,"",MAX(G6:G30))</f>
      </c>
    </row>
    <row r="9" ht="30" customHeight="1" spans="1:15" x14ac:dyDescent="0.25">
      <c r="A9" s="9">
        <f>IF(B9="","",ROW()-5)</f>
      </c>
      <c r="B9" s="10" t="s">
        <v>52</v>
      </c>
      <c r="C9" s="10" t="s">
        <v>53</v>
      </c>
      <c r="D9" s="11">
        <v>1</v>
      </c>
      <c r="E9" s="11" t="s">
        <v>49</v>
      </c>
      <c r="F9" s="12">
        <f>IF(OR(B9="",$D$2=""),"",IF(G8="",$D$2,G8))</f>
      </c>
      <c r="G9" s="12">
        <f>IF(OR(B9="",F9=""),"",F9+N(D9)/1440)</f>
      </c>
      <c r="H9" s="10"/>
      <c r="I9" s="10"/>
      <c r="J9" s="11" t="s">
        <v>54</v>
      </c>
      <c r="K9" s="8"/>
      <c r="L9" s="13">
        <f>IF(OR(K9="",F9=""),"",ROUND((K9-F9)*1440,0))</f>
      </c>
      <c r="N9" s="14" t="s">
        <v>55</v>
      </c>
      <c r="O9" s="9">
        <f>IF(OR(O8="",$F$2=""),"",ROUND(($F$2-O8)*1440,0))</f>
      </c>
    </row>
    <row r="10" ht="30" customHeight="1" spans="1:15" x14ac:dyDescent="0.25">
      <c r="A10" s="9">
        <f>IF(B10="","",ROW()-5)</f>
      </c>
      <c r="B10" s="10" t="s">
        <v>56</v>
      </c>
      <c r="C10" s="10" t="s">
        <v>57</v>
      </c>
      <c r="D10" s="11">
        <v>3</v>
      </c>
      <c r="E10" s="11" t="s">
        <v>49</v>
      </c>
      <c r="F10" s="12">
        <f>IF(OR(B10="",$D$2=""),"",IF(G9="",$D$2,G9))</f>
      </c>
      <c r="G10" s="12">
        <f>IF(OR(B10="",F10=""),"",F10+N(D10)/1440)</f>
      </c>
      <c r="H10" s="10" t="s">
        <v>58</v>
      </c>
      <c r="I10" s="10"/>
      <c r="J10" s="11" t="s">
        <v>41</v>
      </c>
      <c r="K10" s="8"/>
      <c r="L10" s="13">
        <f>IF(OR(K10="",F10=""),"",ROUND((K10-F10)*1440,0))</f>
      </c>
      <c r="N10" s="14" t="s">
        <v>59</v>
      </c>
      <c r="O10" s="13">
        <f>IF(COUNT(L6:L30)=0,"",INDEX(L6:L30,MATCH(9.99E+307,L6:L30)))</f>
      </c>
    </row>
    <row r="11" ht="30" customHeight="1" spans="1:15" x14ac:dyDescent="0.25">
      <c r="A11" s="9">
        <f>IF(B11="","",ROW()-5)</f>
      </c>
      <c r="B11" s="10" t="s">
        <v>60</v>
      </c>
      <c r="C11" s="10" t="s">
        <v>61</v>
      </c>
      <c r="D11" s="11">
        <v>1</v>
      </c>
      <c r="E11" s="11" t="s">
        <v>49</v>
      </c>
      <c r="F11" s="12">
        <f>IF(OR(B11="",$D$2=""),"",IF(G10="",$D$2,G10))</f>
      </c>
      <c r="G11" s="12">
        <f>IF(OR(B11="",F11=""),"",F11+N(D11)/1440)</f>
      </c>
      <c r="H11" s="10"/>
      <c r="I11" s="10"/>
      <c r="J11" s="11" t="s">
        <v>54</v>
      </c>
      <c r="K11" s="8"/>
      <c r="L11" s="13">
        <f>IF(OR(K11="",F11=""),"",ROUND((K11-F11)*1440,0))</f>
      </c>
      <c r="N11" s="14" t="s">
        <v>62</v>
      </c>
      <c r="O11" s="15">
        <f>IF(OR(O8="",O10=""),"",O8+O10/1440)</f>
      </c>
    </row>
    <row r="12" ht="30" customHeight="1" spans="1:15" x14ac:dyDescent="0.25">
      <c r="A12" s="9">
        <f>IF(B12="","",ROW()-5)</f>
      </c>
      <c r="B12" s="10" t="s">
        <v>63</v>
      </c>
      <c r="C12" s="10" t="s">
        <v>53</v>
      </c>
      <c r="D12" s="11">
        <v>5</v>
      </c>
      <c r="E12" s="11" t="s">
        <v>49</v>
      </c>
      <c r="F12" s="12">
        <f>IF(OR(B12="",$D$2=""),"",IF(G11="",$D$2,G11))</f>
      </c>
      <c r="G12" s="12">
        <f>IF(OR(B12="",F12=""),"",F12+N(D12)/1440)</f>
      </c>
      <c r="H12" s="10"/>
      <c r="I12" s="10" t="s">
        <v>64</v>
      </c>
      <c r="J12" s="11" t="s">
        <v>54</v>
      </c>
      <c r="K12" s="8"/>
      <c r="L12" s="13">
        <f>IF(OR(K12="",F12=""),"",ROUND((K12-F12)*1440,0))</f>
      </c>
      <c r="N12" s="14" t="s">
        <v>65</v>
      </c>
      <c r="O12" s="16">
        <f>IF(OR(O11="",$F$2=""),"",IF(O11&lt;=$F$2,"返す時刻まで"&amp;ROUND(($F$2-O11)*1440,0)&amp;"分あります","返す時刻を"&amp;ROUND((O11-$F$2)*1440,0)&amp;"分超えます。短くできる場面を議長に伝える"))</f>
      </c>
    </row>
    <row r="13" ht="30" customHeight="1" spans="1:15" x14ac:dyDescent="0.25">
      <c r="A13" s="9">
        <f>IF(B13="","",ROW()-5)</f>
      </c>
      <c r="B13" s="10" t="s">
        <v>66</v>
      </c>
      <c r="C13" s="10" t="s">
        <v>67</v>
      </c>
      <c r="D13" s="11">
        <v>8</v>
      </c>
      <c r="E13" s="11" t="s">
        <v>49</v>
      </c>
      <c r="F13" s="12">
        <f>IF(OR(B13="",$D$2=""),"",IF(G12="",$D$2,G12))</f>
      </c>
      <c r="G13" s="12">
        <f>IF(OR(B13="",F13=""),"",F13+N(D13)/1440)</f>
      </c>
      <c r="H13" s="10"/>
      <c r="I13" s="10"/>
      <c r="J13" s="11" t="s">
        <v>41</v>
      </c>
      <c r="K13" s="8">
        <v>0.5701388888888889</v>
      </c>
      <c r="L13" s="13">
        <f>IF(OR(K13="",F13=""),"",ROUND((K13-F13)*1440,0))</f>
      </c>
      <c r="N13" s="14" t="s">
        <v>68</v>
      </c>
      <c r="O13" s="9">
        <f>SUMIF(J6:J30,"はい",D6:D30)</f>
      </c>
    </row>
    <row r="14" ht="22" customHeight="1" spans="1:12" x14ac:dyDescent="0.25">
      <c r="A14" s="9">
        <f>IF(B14="","",ROW()-5)</f>
      </c>
      <c r="B14" s="10" t="s">
        <v>69</v>
      </c>
      <c r="C14" s="10" t="s">
        <v>70</v>
      </c>
      <c r="D14" s="11">
        <v>4</v>
      </c>
      <c r="E14" s="11" t="s">
        <v>49</v>
      </c>
      <c r="F14" s="12">
        <f>IF(OR(B14="",$D$2=""),"",IF(G13="",$D$2,G13))</f>
      </c>
      <c r="G14" s="12">
        <f>IF(OR(B14="",F14=""),"",F14+N(D14)/1440)</f>
      </c>
      <c r="H14" s="10"/>
      <c r="I14" s="10"/>
      <c r="J14" s="11" t="s">
        <v>41</v>
      </c>
      <c r="K14" s="8">
        <v>0.5826388888888889</v>
      </c>
      <c r="L14" s="13">
        <f>IF(OR(K14="",F14=""),"",ROUND((K14-F14)*1440,0))</f>
      </c>
    </row>
    <row r="15" ht="22" customHeight="1" spans="1:12" x14ac:dyDescent="0.25">
      <c r="A15" s="9">
        <f>IF(B15="","",ROW()-5)</f>
      </c>
      <c r="B15" s="10" t="s">
        <v>71</v>
      </c>
      <c r="C15" s="10" t="s">
        <v>53</v>
      </c>
      <c r="D15" s="11">
        <v>6</v>
      </c>
      <c r="E15" s="11" t="s">
        <v>49</v>
      </c>
      <c r="F15" s="12">
        <f>IF(OR(B15="",$D$2=""),"",IF(G14="",$D$2,G14))</f>
      </c>
      <c r="G15" s="12">
        <f>IF(OR(B15="",F15=""),"",F15+N(D15)/1440)</f>
      </c>
      <c r="H15" s="10"/>
      <c r="I15" s="10"/>
      <c r="J15" s="11" t="s">
        <v>54</v>
      </c>
      <c r="K15" s="8"/>
      <c r="L15" s="13">
        <f>IF(OR(K15="",F15=""),"",ROUND((K15-F15)*1440,0))</f>
      </c>
    </row>
    <row r="16" ht="22" customHeight="1" spans="1:12" x14ac:dyDescent="0.25">
      <c r="A16" s="9">
        <f>IF(B16="","",ROW()-5)</f>
      </c>
      <c r="B16" s="10" t="s">
        <v>72</v>
      </c>
      <c r="C16" s="10" t="s">
        <v>67</v>
      </c>
      <c r="D16" s="11">
        <v>8</v>
      </c>
      <c r="E16" s="11" t="s">
        <v>49</v>
      </c>
      <c r="F16" s="12">
        <f>IF(OR(B16="",$D$2=""),"",IF(G15="",$D$2,G15))</f>
      </c>
      <c r="G16" s="12">
        <f>IF(OR(B16="",F16=""),"",F16+N(D16)/1440)</f>
      </c>
      <c r="H16" s="10"/>
      <c r="I16" s="10"/>
      <c r="J16" s="11" t="s">
        <v>41</v>
      </c>
      <c r="K16" s="8"/>
      <c r="L16" s="13">
        <f>IF(OR(K16="",F16=""),"",ROUND((K16-F16)*1440,0))</f>
      </c>
    </row>
    <row r="17" ht="22" customHeight="1" spans="1:12" x14ac:dyDescent="0.25">
      <c r="A17" s="9">
        <f>IF(B17="","",ROW()-5)</f>
      </c>
      <c r="B17" s="10" t="s">
        <v>73</v>
      </c>
      <c r="C17" s="10" t="s">
        <v>53</v>
      </c>
      <c r="D17" s="11">
        <v>7</v>
      </c>
      <c r="E17" s="11" t="s">
        <v>49</v>
      </c>
      <c r="F17" s="12">
        <f>IF(OR(B17="",$D$2=""),"",IF(G16="",$D$2,G16))</f>
      </c>
      <c r="G17" s="12">
        <f>IF(OR(B17="",F17=""),"",F17+N(D17)/1440)</f>
      </c>
      <c r="H17" s="10"/>
      <c r="I17" s="10"/>
      <c r="J17" s="11" t="s">
        <v>41</v>
      </c>
      <c r="K17" s="8"/>
      <c r="L17" s="13">
        <f>IF(OR(K17="",F17=""),"",ROUND((K17-F17)*1440,0))</f>
      </c>
    </row>
    <row r="18" ht="22" customHeight="1" spans="1:12" x14ac:dyDescent="0.25">
      <c r="A18" s="9">
        <f>IF(B18="","",ROW()-5)</f>
      </c>
      <c r="B18" s="10" t="s">
        <v>74</v>
      </c>
      <c r="C18" s="10" t="s">
        <v>75</v>
      </c>
      <c r="D18" s="11">
        <v>1</v>
      </c>
      <c r="E18" s="11" t="s">
        <v>49</v>
      </c>
      <c r="F18" s="12">
        <f>IF(OR(B18="",$D$2=""),"",IF(G17="",$D$2,G17))</f>
      </c>
      <c r="G18" s="12">
        <f>IF(OR(B18="",F18=""),"",F18+N(D18)/1440)</f>
      </c>
      <c r="H18" s="10" t="s">
        <v>76</v>
      </c>
      <c r="I18" s="10"/>
      <c r="J18" s="11" t="s">
        <v>41</v>
      </c>
      <c r="K18" s="8"/>
      <c r="L18" s="13">
        <f>IF(OR(K18="",F18=""),"",ROUND((K18-F18)*1440,0))</f>
      </c>
    </row>
    <row r="19" ht="22" customHeight="1" spans="1:12" x14ac:dyDescent="0.25">
      <c r="A19" s="9">
        <f>IF(B19="","",ROW()-5)</f>
      </c>
      <c r="B19" s="10" t="s">
        <v>77</v>
      </c>
      <c r="C19" s="10" t="s">
        <v>78</v>
      </c>
      <c r="D19" s="11">
        <v>1</v>
      </c>
      <c r="E19" s="11" t="s">
        <v>49</v>
      </c>
      <c r="F19" s="12">
        <f>IF(OR(B19="",$D$2=""),"",IF(G18="",$D$2,G18))</f>
      </c>
      <c r="G19" s="12">
        <f>IF(OR(B19="",F19=""),"",F19+N(D19)/1440)</f>
      </c>
      <c r="H19" s="10"/>
      <c r="I19" s="10"/>
      <c r="J19" s="11" t="s">
        <v>54</v>
      </c>
      <c r="K19" s="8"/>
      <c r="L19" s="13">
        <f>IF(OR(K19="",F19=""),"",ROUND((K19-F19)*1440,0))</f>
      </c>
    </row>
    <row r="20" ht="22" customHeight="1" spans="1:12" x14ac:dyDescent="0.25">
      <c r="A20" s="9">
        <f>IF(B20="","",ROW()-5)</f>
      </c>
      <c r="B20" s="10" t="s">
        <v>79</v>
      </c>
      <c r="C20" s="10" t="s">
        <v>48</v>
      </c>
      <c r="D20" s="11">
        <v>1</v>
      </c>
      <c r="E20" s="11" t="s">
        <v>49</v>
      </c>
      <c r="F20" s="12">
        <f>IF(OR(B20="",$D$2=""),"",IF(G19="",$D$2,G19))</f>
      </c>
      <c r="G20" s="12">
        <f>IF(OR(B20="",F20=""),"",F20+N(D20)/1440)</f>
      </c>
      <c r="H20" s="10" t="s">
        <v>80</v>
      </c>
      <c r="I20" s="10"/>
      <c r="J20" s="11" t="s">
        <v>41</v>
      </c>
      <c r="K20" s="8"/>
      <c r="L20" s="13">
        <f>IF(OR(K20="",F20=""),"",ROUND((K20-F20)*1440,0))</f>
      </c>
    </row>
    <row r="21" ht="22" customHeight="1" spans="1:12" x14ac:dyDescent="0.25">
      <c r="A21" s="9">
        <f>IF(B21="","",ROW()-5)</f>
      </c>
      <c r="B21" s="10" t="s">
        <v>81</v>
      </c>
      <c r="C21" s="10" t="s">
        <v>38</v>
      </c>
      <c r="D21" s="11">
        <v>30</v>
      </c>
      <c r="E21" s="11" t="s">
        <v>81</v>
      </c>
      <c r="F21" s="12">
        <f>IF(OR(B21="",$D$2=""),"",IF(G20="",$D$2,G20))</f>
      </c>
      <c r="G21" s="12">
        <f>IF(OR(B21="",F21=""),"",F21+N(D21)/1440)</f>
      </c>
      <c r="H21" s="10"/>
      <c r="I21" s="10" t="s">
        <v>82</v>
      </c>
      <c r="J21" s="11" t="s">
        <v>41</v>
      </c>
      <c r="K21" s="8"/>
      <c r="L21" s="13">
        <f>IF(OR(K21="",F21=""),"",ROUND((K21-F21)*1440,0))</f>
      </c>
    </row>
    <row r="22" ht="22" customHeight="1" spans="1:12" x14ac:dyDescent="0.25">
      <c r="A22" s="9">
        <f>IF(B22="","",ROW()-5)</f>
      </c>
      <c r="B22" s="10"/>
      <c r="C22" s="10"/>
      <c r="D22" s="11"/>
      <c r="E22" s="11"/>
      <c r="F22" s="12">
        <f>IF(OR(B22="",$D$2=""),"",IF(G21="",$D$2,G21))</f>
      </c>
      <c r="G22" s="12">
        <f>IF(OR(B22="",F22=""),"",F22+N(D22)/1440)</f>
      </c>
      <c r="H22" s="10"/>
      <c r="I22" s="10"/>
      <c r="J22" s="11"/>
      <c r="K22" s="8"/>
      <c r="L22" s="13">
        <f>IF(OR(K22="",F22=""),"",ROUND((K22-F22)*1440,0))</f>
      </c>
    </row>
    <row r="23" ht="22" customHeight="1" spans="1:12" x14ac:dyDescent="0.25">
      <c r="A23" s="9">
        <f>IF(B23="","",ROW()-5)</f>
      </c>
      <c r="B23" s="10"/>
      <c r="C23" s="10"/>
      <c r="D23" s="11"/>
      <c r="E23" s="11"/>
      <c r="F23" s="12">
        <f>IF(OR(B23="",$D$2=""),"",IF(G22="",$D$2,G22))</f>
      </c>
      <c r="G23" s="12">
        <f>IF(OR(B23="",F23=""),"",F23+N(D23)/1440)</f>
      </c>
      <c r="H23" s="10"/>
      <c r="I23" s="10"/>
      <c r="J23" s="11"/>
      <c r="K23" s="8"/>
      <c r="L23" s="13">
        <f>IF(OR(K23="",F23=""),"",ROUND((K23-F23)*1440,0))</f>
      </c>
    </row>
    <row r="24" ht="22" customHeight="1" spans="1:12" x14ac:dyDescent="0.25">
      <c r="A24" s="9">
        <f>IF(B24="","",ROW()-5)</f>
      </c>
      <c r="B24" s="10"/>
      <c r="C24" s="10"/>
      <c r="D24" s="11"/>
      <c r="E24" s="11"/>
      <c r="F24" s="12">
        <f>IF(OR(B24="",$D$2=""),"",IF(G23="",$D$2,G23))</f>
      </c>
      <c r="G24" s="12">
        <f>IF(OR(B24="",F24=""),"",F24+N(D24)/1440)</f>
      </c>
      <c r="H24" s="10"/>
      <c r="I24" s="10"/>
      <c r="J24" s="11"/>
      <c r="K24" s="8"/>
      <c r="L24" s="13">
        <f>IF(OR(K24="",F24=""),"",ROUND((K24-F24)*1440,0))</f>
      </c>
    </row>
    <row r="25" ht="22" customHeight="1" spans="1:12" x14ac:dyDescent="0.25">
      <c r="A25" s="9">
        <f>IF(B25="","",ROW()-5)</f>
      </c>
      <c r="B25" s="10"/>
      <c r="C25" s="10"/>
      <c r="D25" s="11"/>
      <c r="E25" s="11"/>
      <c r="F25" s="12">
        <f>IF(OR(B25="",$D$2=""),"",IF(G24="",$D$2,G24))</f>
      </c>
      <c r="G25" s="12">
        <f>IF(OR(B25="",F25=""),"",F25+N(D25)/1440)</f>
      </c>
      <c r="H25" s="10"/>
      <c r="I25" s="10"/>
      <c r="J25" s="11"/>
      <c r="K25" s="8"/>
      <c r="L25" s="13">
        <f>IF(OR(K25="",F25=""),"",ROUND((K25-F25)*1440,0))</f>
      </c>
    </row>
    <row r="26" ht="22" customHeight="1" spans="1:12" x14ac:dyDescent="0.25">
      <c r="A26" s="9">
        <f>IF(B26="","",ROW()-5)</f>
      </c>
      <c r="B26" s="10"/>
      <c r="C26" s="10"/>
      <c r="D26" s="11"/>
      <c r="E26" s="11"/>
      <c r="F26" s="12">
        <f>IF(OR(B26="",$D$2=""),"",IF(G25="",$D$2,G25))</f>
      </c>
      <c r="G26" s="12">
        <f>IF(OR(B26="",F26=""),"",F26+N(D26)/1440)</f>
      </c>
      <c r="H26" s="10"/>
      <c r="I26" s="10"/>
      <c r="J26" s="11"/>
      <c r="K26" s="8"/>
      <c r="L26" s="13">
        <f>IF(OR(K26="",F26=""),"",ROUND((K26-F26)*1440,0))</f>
      </c>
    </row>
    <row r="27" ht="22" customHeight="1" spans="1:12" x14ac:dyDescent="0.25">
      <c r="A27" s="9">
        <f>IF(B27="","",ROW()-5)</f>
      </c>
      <c r="B27" s="10"/>
      <c r="C27" s="10"/>
      <c r="D27" s="11"/>
      <c r="E27" s="11"/>
      <c r="F27" s="12">
        <f>IF(OR(B27="",$D$2=""),"",IF(G26="",$D$2,G26))</f>
      </c>
      <c r="G27" s="12">
        <f>IF(OR(B27="",F27=""),"",F27+N(D27)/1440)</f>
      </c>
      <c r="H27" s="10"/>
      <c r="I27" s="10"/>
      <c r="J27" s="11"/>
      <c r="K27" s="8"/>
      <c r="L27" s="13">
        <f>IF(OR(K27="",F27=""),"",ROUND((K27-F27)*1440,0))</f>
      </c>
    </row>
    <row r="28" ht="22" customHeight="1" spans="1:12" x14ac:dyDescent="0.25">
      <c r="A28" s="9">
        <f>IF(B28="","",ROW()-5)</f>
      </c>
      <c r="B28" s="10"/>
      <c r="C28" s="10"/>
      <c r="D28" s="11"/>
      <c r="E28" s="11"/>
      <c r="F28" s="12">
        <f>IF(OR(B28="",$D$2=""),"",IF(G27="",$D$2,G27))</f>
      </c>
      <c r="G28" s="12">
        <f>IF(OR(B28="",F28=""),"",F28+N(D28)/1440)</f>
      </c>
      <c r="H28" s="10"/>
      <c r="I28" s="10"/>
      <c r="J28" s="11"/>
      <c r="K28" s="8"/>
      <c r="L28" s="13">
        <f>IF(OR(K28="",F28=""),"",ROUND((K28-F28)*1440,0))</f>
      </c>
    </row>
    <row r="29" ht="22" customHeight="1" spans="1:12" x14ac:dyDescent="0.25">
      <c r="A29" s="9">
        <f>IF(B29="","",ROW()-5)</f>
      </c>
      <c r="B29" s="10"/>
      <c r="C29" s="10"/>
      <c r="D29" s="11"/>
      <c r="E29" s="11"/>
      <c r="F29" s="12">
        <f>IF(OR(B29="",$D$2=""),"",IF(G28="",$D$2,G28))</f>
      </c>
      <c r="G29" s="12">
        <f>IF(OR(B29="",F29=""),"",F29+N(D29)/1440)</f>
      </c>
      <c r="H29" s="10"/>
      <c r="I29" s="10"/>
      <c r="J29" s="11"/>
      <c r="K29" s="8"/>
      <c r="L29" s="13">
        <f>IF(OR(K29="",F29=""),"",ROUND((K29-F29)*1440,0))</f>
      </c>
    </row>
    <row r="30" ht="22" customHeight="1" spans="1:12" x14ac:dyDescent="0.25">
      <c r="A30" s="9">
        <f>IF(B30="","",ROW()-5)</f>
      </c>
      <c r="B30" s="10"/>
      <c r="C30" s="10"/>
      <c r="D30" s="11"/>
      <c r="E30" s="11"/>
      <c r="F30" s="12">
        <f>IF(OR(B30="",$D$2=""),"",IF(G29="",$D$2,G29))</f>
      </c>
      <c r="G30" s="12">
        <f>IF(OR(B30="",F30=""),"",F30+N(D30)/1440)</f>
      </c>
      <c r="H30" s="10"/>
      <c r="I30" s="10"/>
      <c r="J30" s="11"/>
      <c r="K30" s="8"/>
      <c r="L30" s="13">
        <f>IF(OR(K30="",F30=""),"",ROUND((K30-F30)*1440,0))</f>
      </c>
    </row>
    <row r="32" ht="28" customHeight="1" spans="1:12" x14ac:dyDescent="0.25">
      <c r="A32" s="5" t="s">
        <v>83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</sheetData>
  <sheetProtection sheet="1" formatColumns="0" formatRows="0"/>
  <mergeCells count="2">
    <mergeCell ref="A1:L1"/>
    <mergeCell ref="A32:L32"/>
  </mergeCells>
  <dataValidations count="11">
    <dataValidation type="date" operator="greaterThan" allowBlank="1" showErrorMessage="1" errorTitle="総会の日" error="日付を 2027/4/25 のように入れてください" sqref="B2">
      <formula1>36526</formula1>
    </dataValidation>
    <dataValidation type="whole" allowBlank="1" showErrorMessage="1" errorTitle="予定の分" error="0〜240 の整数（分）を入れてください" sqref="D10:D30">
      <formula1>0</formula1>
      <formula2>240</formula2>
    </dataValidation>
    <dataValidation type="decimal" allowBlank="1" showErrorMessage="1" errorTitle="会場に入る時刻" error="時刻を 13:30 のように入れてください" sqref="D2">
      <formula1>0</formula1>
      <formula2>0.99999</formula2>
    </dataValidation>
    <dataValidation type="whole" allowBlank="1" showErrorMessage="1" errorTitle="予定の分" error="0〜240 の整数（分）を入れてください" sqref="D6:D30">
      <formula1>0</formula1>
      <formula2>240</formula2>
    </dataValidation>
    <dataValidation type="list" allowBlank="1" showErrorMessage="1" errorTitle="区分" error="「準備」「総会」「片付け」から選んでください" sqref="E10:E30">
      <formula1>"準備,総会,片付け"</formula1>
    </dataValidation>
    <dataValidation type="list" allowBlank="1" showErrorMessage="1" errorTitle="区分" error="「準備」「総会」「片付け」から選んでください" sqref="E6:E30">
      <formula1>"準備,総会,片付け"</formula1>
    </dataValidation>
    <dataValidation type="decimal" allowBlank="1" showErrorMessage="1" errorTitle="会場を返す時刻" error="時刻を 13:30 のように入れてください" sqref="F2">
      <formula1>0</formula1>
      <formula2>0.99999</formula2>
    </dataValidation>
    <dataValidation type="list" allowBlank="1" showErrorMessage="1" errorTitle="短くできる" error="「はい」「いいえ」から選んでください" sqref="J10:J30">
      <formula1>"はい,いいえ"</formula1>
    </dataValidation>
    <dataValidation type="list" allowBlank="1" showErrorMessage="1" errorTitle="短くできる" error="「はい」「いいえ」から選んでください" sqref="J6:J30">
      <formula1>"はい,いいえ"</formula1>
    </dataValidation>
    <dataValidation type="decimal" allowBlank="1" showErrorMessage="1" errorTitle="実際の開始" error="時刻を 13:30 のように入れてください" sqref="K10:K30">
      <formula1>0</formula1>
      <formula2>0.99999</formula2>
    </dataValidation>
    <dataValidation type="decimal" allowBlank="1" showErrorMessage="1" errorTitle="実際の開始" error="時刻を 13:30 のように入れてください" sqref="K6:K30">
      <formula1>0</formula1>
      <formula2>0.99999</formula2>
    </dataValidation>
  </dataValidations>
  <pageMargins left="0.5" right="0.5" top="0.6" bottom="0.6" header="0.2" footer="0.2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0" customWidth="1"/>
    <col min="3" max="3" width="16" customWidth="1"/>
    <col min="4" max="4" width="44" customWidth="1"/>
    <col min="5" max="5" width="20" customWidth="1"/>
    <col min="6" max="6" width="30" customWidth="1"/>
    <col min="7" max="7" width="2" customWidth="1"/>
    <col min="8" max="8" width="16" customWidth="1"/>
    <col min="9" max="9" width="8" customWidth="1"/>
  </cols>
  <sheetData>
    <row r="1" ht="28" customHeight="1" spans="1:6" x14ac:dyDescent="0.25">
      <c r="A1" s="1" t="s">
        <v>84</v>
      </c>
      <c r="B1" s="1"/>
      <c r="C1" s="1"/>
      <c r="D1" s="1"/>
      <c r="E1" s="1"/>
      <c r="F1" s="1"/>
    </row>
    <row r="3" ht="28" customHeight="1" spans="1:9" x14ac:dyDescent="0.25">
      <c r="A3" s="2" t="s">
        <v>85</v>
      </c>
      <c r="B3" s="2" t="s">
        <v>86</v>
      </c>
      <c r="C3" s="2" t="s">
        <v>87</v>
      </c>
      <c r="D3" s="2" t="s">
        <v>88</v>
      </c>
      <c r="E3" s="2" t="s">
        <v>89</v>
      </c>
      <c r="F3" s="2" t="s">
        <v>90</v>
      </c>
      <c r="H3" s="2" t="s">
        <v>35</v>
      </c>
      <c r="I3" s="2" t="s">
        <v>36</v>
      </c>
    </row>
    <row r="4" ht="34" customHeight="1" spans="1:9" x14ac:dyDescent="0.25">
      <c r="A4" s="10" t="s">
        <v>48</v>
      </c>
      <c r="B4" s="17">
        <v>1</v>
      </c>
      <c r="C4" s="10" t="s">
        <v>91</v>
      </c>
      <c r="D4" s="10" t="s">
        <v>92</v>
      </c>
      <c r="E4" s="10" t="s">
        <v>93</v>
      </c>
      <c r="F4" s="18">
        <f>IF(A4="","",IF(C4="","名前が無い",IF(COUNTIF($C$4:$C$15,C4)&gt;1,"同じ人が2つの係（兼ねてよいか確かめる）","")))</f>
      </c>
      <c r="H4" s="14" t="s">
        <v>94</v>
      </c>
      <c r="I4" s="9">
        <f>COUNTA(C4:C15)</f>
      </c>
    </row>
    <row r="5" ht="34" customHeight="1" spans="1:9" x14ac:dyDescent="0.25">
      <c r="A5" s="10" t="s">
        <v>43</v>
      </c>
      <c r="B5" s="17">
        <v>2</v>
      </c>
      <c r="C5" s="10" t="s">
        <v>95</v>
      </c>
      <c r="D5" s="10" t="s">
        <v>96</v>
      </c>
      <c r="E5" s="10" t="s">
        <v>97</v>
      </c>
      <c r="F5" s="18">
        <f>IF(A5="","",IF(C5="","名前が無い",IF(COUNTIF($C$4:$C$15,C5)&gt;1,"同じ人が2つの係（兼ねてよいか確かめる）","")))</f>
      </c>
      <c r="H5" s="14" t="s">
        <v>98</v>
      </c>
      <c r="I5" s="16">
        <f>COUNTIF(F4:F15,"名前が無い")</f>
      </c>
    </row>
    <row r="6" ht="34" customHeight="1" spans="1:6" x14ac:dyDescent="0.25">
      <c r="A6" s="10" t="s">
        <v>99</v>
      </c>
      <c r="B6" s="17">
        <v>1</v>
      </c>
      <c r="C6" s="10" t="s">
        <v>67</v>
      </c>
      <c r="D6" s="10" t="s">
        <v>100</v>
      </c>
      <c r="E6" s="10" t="s">
        <v>101</v>
      </c>
      <c r="F6" s="18">
        <f>IF(A6="","",IF(C6="","名前が無い",IF(COUNTIF($C$4:$C$15,C6)&gt;1,"同じ人が2つの係（兼ねてよいか確かめる）","")))</f>
      </c>
    </row>
    <row r="7" ht="34" customHeight="1" spans="1:6" x14ac:dyDescent="0.25">
      <c r="A7" s="10" t="s">
        <v>102</v>
      </c>
      <c r="B7" s="17">
        <v>1</v>
      </c>
      <c r="C7" s="10" t="s">
        <v>103</v>
      </c>
      <c r="D7" s="10" t="s">
        <v>104</v>
      </c>
      <c r="E7" s="10" t="s">
        <v>105</v>
      </c>
      <c r="F7" s="18">
        <f>IF(A7="","",IF(C7="","名前が無い",IF(COUNTIF($C$4:$C$15,C7)&gt;1,"同じ人が2つの係（兼ねてよいか確かめる）","")))</f>
      </c>
    </row>
    <row r="8" ht="34" customHeight="1" spans="1:6" x14ac:dyDescent="0.25">
      <c r="A8" s="10" t="s">
        <v>106</v>
      </c>
      <c r="B8" s="17">
        <v>1</v>
      </c>
      <c r="C8" s="10" t="s">
        <v>107</v>
      </c>
      <c r="D8" s="10" t="s">
        <v>108</v>
      </c>
      <c r="E8" s="10" t="s">
        <v>109</v>
      </c>
      <c r="F8" s="18">
        <f>IF(A8="","",IF(C8="","名前が無い",IF(COUNTIF($C$4:$C$15,C8)&gt;1,"同じ人が2つの係（兼ねてよいか確かめる）","")))</f>
      </c>
    </row>
    <row r="9" ht="34" customHeight="1" spans="1:6" x14ac:dyDescent="0.25">
      <c r="A9" s="10" t="s">
        <v>110</v>
      </c>
      <c r="B9" s="17">
        <v>1</v>
      </c>
      <c r="C9" s="10" t="s">
        <v>111</v>
      </c>
      <c r="D9" s="10" t="s">
        <v>112</v>
      </c>
      <c r="E9" s="10" t="s">
        <v>105</v>
      </c>
      <c r="F9" s="18">
        <f>IF(A9="","",IF(C9="","名前が無い",IF(COUNTIF($C$4:$C$15,C9)&gt;1,"同じ人が2つの係（兼ねてよいか確かめる）","")))</f>
      </c>
    </row>
    <row r="10" ht="34" customHeight="1" spans="1:6" x14ac:dyDescent="0.25">
      <c r="A10" s="10" t="s">
        <v>113</v>
      </c>
      <c r="B10" s="17" t="s">
        <v>38</v>
      </c>
      <c r="C10" s="10" t="s">
        <v>38</v>
      </c>
      <c r="D10" s="10" t="s">
        <v>114</v>
      </c>
      <c r="E10" s="10" t="s">
        <v>115</v>
      </c>
      <c r="F10" s="18">
        <f>IF(A10="","",IF(C10="","名前が無い",IF(COUNTIF($C$4:$C$15,C10)&gt;1,"同じ人が2つの係（兼ねてよいか確かめる）","")))</f>
      </c>
    </row>
    <row r="11" ht="34" customHeight="1" spans="1:6" x14ac:dyDescent="0.25">
      <c r="A11" s="10" t="s">
        <v>61</v>
      </c>
      <c r="B11" s="17">
        <v>1</v>
      </c>
      <c r="C11" s="10"/>
      <c r="D11" s="10" t="s">
        <v>116</v>
      </c>
      <c r="E11" s="10" t="s">
        <v>117</v>
      </c>
      <c r="F11" s="18">
        <f>IF(A11="","",IF(C11="","名前が無い",IF(COUNTIF($C$4:$C$15,C11)&gt;1,"同じ人が2つの係（兼ねてよいか確かめる）","")))</f>
      </c>
    </row>
    <row r="12" ht="34" customHeight="1" spans="1:6" x14ac:dyDescent="0.25">
      <c r="A12" s="10"/>
      <c r="B12" s="17"/>
      <c r="C12" s="10"/>
      <c r="D12" s="10"/>
      <c r="E12" s="10"/>
      <c r="F12" s="18">
        <f>IF(A12="","",IF(C12="","名前が無い",IF(COUNTIF($C$4:$C$15,C12)&gt;1,"同じ人が2つの係（兼ねてよいか確かめる）","")))</f>
      </c>
    </row>
    <row r="13" ht="34" customHeight="1" spans="1:6" x14ac:dyDescent="0.25">
      <c r="A13" s="10"/>
      <c r="B13" s="17"/>
      <c r="C13" s="10"/>
      <c r="D13" s="10"/>
      <c r="E13" s="10"/>
      <c r="F13" s="18">
        <f>IF(A13="","",IF(C13="","名前が無い",IF(COUNTIF($C$4:$C$15,C13)&gt;1,"同じ人が2つの係（兼ねてよいか確かめる）","")))</f>
      </c>
    </row>
    <row r="14" ht="34" customHeight="1" spans="1:6" x14ac:dyDescent="0.25">
      <c r="A14" s="10"/>
      <c r="B14" s="17"/>
      <c r="C14" s="10"/>
      <c r="D14" s="10"/>
      <c r="E14" s="10"/>
      <c r="F14" s="18">
        <f>IF(A14="","",IF(C14="","名前が無い",IF(COUNTIF($C$4:$C$15,C14)&gt;1,"同じ人が2つの係（兼ねてよいか確かめる）","")))</f>
      </c>
    </row>
    <row r="15" ht="34" customHeight="1" spans="1:6" x14ac:dyDescent="0.25">
      <c r="A15" s="10"/>
      <c r="B15" s="17"/>
      <c r="C15" s="10"/>
      <c r="D15" s="10"/>
      <c r="E15" s="10"/>
      <c r="F15" s="18">
        <f>IF(A15="","",IF(C15="","名前が無い",IF(COUNTIF($C$4:$C$15,C15)&gt;1,"同じ人が2つの係（兼ねてよいか確かめる）","")))</f>
      </c>
    </row>
  </sheetData>
  <sheetProtection sheet="1" formatColumns="0" formatRows="0"/>
  <mergeCells count="1">
    <mergeCell ref="A1:F1"/>
  </mergeCells>
  <pageMargins left="0.5" right="0.5" top="0.6" bottom="0.6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進行表</vt:lpstr>
      <vt:lpstr>係の割り振り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2026-10-20T11:23:10Z</dcterms:created>
  <dcterms:modified xsi:type="dcterms:W3CDTF">2026-10-20T11:23:10Z</dcterms:modified>
</cp:coreProperties>
</file>