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試算" state="visible" r:id="rId5"/>
    <sheet sheetId="3" name="相場の表" state="visible" r:id="rId6"/>
  </sheets>
  <definedNames>
    <definedName name="_xlnm.Print_Area" localSheetId="0">'使い方'!$A$1:$D$13</definedName>
    <definedName name="_xlnm.Print_Area" localSheetId="1">'試算'!$A$1:$H$38</definedName>
    <definedName name="_xlnm.Print_Area" localSheetId="2">'相場の表'!$A$1:$G$10</definedName>
  </definedNames>
  <calcPr calcId="171027" fullCalcOnLoad="1"/>
</workbook>
</file>

<file path=xl/sharedStrings.xml><?xml version="1.0" encoding="utf-8"?>
<sst xmlns="http://schemas.openxmlformats.org/spreadsheetml/2006/main" count="112" uniqueCount="107">
  <si>
    <t>自治会費の試算シートの使い方</t>
  </si>
  <si>
    <t>色の付いたセルにだけ入力します。ほかのセルは式です。</t>
  </si>
  <si>
    <t>マクロは入っていません。シートは保護してあります（パスワードなし）。</t>
  </si>
  <si>
    <t>手順</t>
  </si>
  <si>
    <t>何をする</t>
  </si>
  <si>
    <t>どこに入れる</t>
  </si>
  <si>
    <t>注意</t>
  </si>
  <si>
    <t>自治会名・年度・今の会費を入れる</t>
  </si>
  <si>
    <t>試算 B3・B4・B5</t>
  </si>
  <si>
    <t>今の会費は1世帯の年額です</t>
  </si>
  <si>
    <t>来年度の支出を科目ごとに入れる</t>
  </si>
  <si>
    <t>試算 A9:C20</t>
  </si>
  <si>
    <t>予備費は入れません。予算案の支出から写します</t>
  </si>
  <si>
    <t>会費のほかに入るお金を入れる</t>
  </si>
  <si>
    <t>試算 B23・B24</t>
  </si>
  <si>
    <t>補助金と雑収入（利息など）の見込みです</t>
  </si>
  <si>
    <t>会費から積む予備費と、端数の単位を決める</t>
  </si>
  <si>
    <t>試算 B25・B28</t>
  </si>
  <si>
    <t>繰越金で予備費をまかなえるなら0のままで構いません</t>
  </si>
  <si>
    <t>試す世帯数を入れる</t>
  </si>
  <si>
    <t>試算 A32:B35</t>
  </si>
  <si>
    <t>今の世帯数、抜ける世帯、未納の世帯などで試します</t>
  </si>
  <si>
    <t>金額は試算です。会費の額は、規約の決まりに従って総会などで決めてください。</t>
  </si>
  <si>
    <t>相場の表の数字は、各市町が公表した調査の値です。全国の平均ではありません。</t>
  </si>
  <si>
    <t>自治会名</t>
  </si>
  <si>
    <t>○○自治会</t>
  </si>
  <si>
    <t>年度（西暦）</t>
  </si>
  <si>
    <t>今の会費（1世帯の年額・円）</t>
  </si>
  <si>
    <t>支出の科目</t>
  </si>
  <si>
    <t>来年度の見込み額（円）</t>
  </si>
  <si>
    <t>説明</t>
  </si>
  <si>
    <t>事業費</t>
  </si>
  <si>
    <t>夏祭り・防災訓練・清掃活動・敬老のお祝い</t>
  </si>
  <si>
    <t>会議費</t>
  </si>
  <si>
    <t>事務経費</t>
  </si>
  <si>
    <t>協力費</t>
  </si>
  <si>
    <t>連合会などへの会費</t>
  </si>
  <si>
    <t>慶弔費</t>
  </si>
  <si>
    <t>什器備品費</t>
  </si>
  <si>
    <t>支出の見込み（予備費を除く）</t>
  </si>
  <si>
    <t>補助金の見込み</t>
  </si>
  <si>
    <t>市の補助金</t>
  </si>
  <si>
    <t>雑収入の見込み</t>
  </si>
  <si>
    <t>預金利息</t>
  </si>
  <si>
    <t>会費から積む予備費</t>
  </si>
  <si>
    <t>会費で集める額</t>
  </si>
  <si>
    <t>端数の単位（円）</t>
  </si>
  <si>
    <t>会費で集める額＝支出の見込み＋会費から積む予備費−補助金−雑収入。1世帯の年額は端数の単位で切り上げます。</t>
  </si>
  <si>
    <t>試す場合</t>
  </si>
  <si>
    <t>払う世帯数</t>
  </si>
  <si>
    <t>1世帯の年額（計算）</t>
  </si>
  <si>
    <t>1世帯の年額（切り上げ）</t>
  </si>
  <si>
    <t>月にすると</t>
  </si>
  <si>
    <t>集まる会費</t>
  </si>
  <si>
    <t>予備費に回る差</t>
  </si>
  <si>
    <t>今の会費との差</t>
  </si>
  <si>
    <t>今の世帯数</t>
  </si>
  <si>
    <t>3世帯が抜けた場合</t>
  </si>
  <si>
    <t>1世帯が未納の場合</t>
  </si>
  <si>
    <t>「月にすると」は、年額を12で割って円未満を四捨五入した目安です。</t>
  </si>
  <si>
    <t>払う世帯数を減らして試すのは、役員会で話すための試算です。予算の会費の行は、今の加入世帯数で置きます。割る数を減らすかは役員会で決めてください。</t>
  </si>
  <si>
    <t>市町が公表した調査の自治会費</t>
  </si>
  <si>
    <t>2026年10月16日に各市町の資料を開いて写しました。全国の平均ではありません。</t>
  </si>
  <si>
    <t>市町（調査）</t>
  </si>
  <si>
    <t>調べた時期と回答数</t>
  </si>
  <si>
    <t>年額か月額か</t>
  </si>
  <si>
    <t>いちばん多い帯</t>
  </si>
  <si>
    <t>平均</t>
  </si>
  <si>
    <t>読むときの注意</t>
  </si>
  <si>
    <t>資料のURL</t>
  </si>
  <si>
    <t>春日井市（愛知県）『区・町内会・自治会向け 町内会に関するアンケート調査 報告書』（2023年3月）</t>
  </si>
  <si>
    <t>2022年10〜11月、460団体</t>
  </si>
  <si>
    <t>月額</t>
  </si>
  <si>
    <t>300円以上500円未満 32.8%</t>
  </si>
  <si>
    <t>391円／月</t>
  </si>
  <si>
    <t>会費が高い会は、浄化槽や集会施設の管理費を含む場合がある（p.5）</t>
  </si>
  <si>
    <t>https://www.city.kasugai.lg.jp/_res/projects/default_project/_page_/001/031/072/r4chonaikai_anketo.pdf</t>
  </si>
  <si>
    <t>生駒市自治連合会（奈良県）『自治会活動に関するアンケート調査（概略版）』（2023年5月）</t>
  </si>
  <si>
    <t>2022年9月20日配布、11月11日締切（延長あり）、126自治会</t>
  </si>
  <si>
    <t>年額（1世帯）</t>
  </si>
  <si>
    <t>3,000〜3,999円 31.7%</t>
  </si>
  <si>
    <t>5,104円</t>
  </si>
  <si>
    <t>0〜99世帯の会は平均6,716円。条件つきの回答は高い方で集計（p.3〜4）</t>
  </si>
  <si>
    <t>https://www.city.ikoma.lg.jp/cmsfiles/contents/0000002/2013/houkoku.pdf</t>
  </si>
  <si>
    <t>鹿児島市『町内会実態調査 町内会についての市民意識調査 報告書』（2023年1月）</t>
  </si>
  <si>
    <t>2022年7〜10月、699団体（会費を集める679）</t>
  </si>
  <si>
    <t>5,000〜10,000円 44.5%</t>
  </si>
  <si>
    <t>書いていない</t>
  </si>
  <si>
    <t>集会所建築など特別な目的の分は除いて聞いた（p.26〜27）</t>
  </si>
  <si>
    <t>https://www.city.kagoshima.lg.jp/shimin/shiminbunka/chiikishinko/machizukuri/kocho/chonaikai/documents/houkokusho.pdf</t>
  </si>
  <si>
    <t>箕面市（大阪府）『自治会アンケート調査結果報告書』（2020年10月）</t>
  </si>
  <si>
    <t>2020年7〜8月、241自治会（会費を集める212）</t>
  </si>
  <si>
    <t>年額</t>
  </si>
  <si>
    <t>1,000円以上2,000円未満 35%</t>
  </si>
  <si>
    <t>2,000円以上3,000円未満も34%（p.2）</t>
  </si>
  <si>
    <t>https://www.city.minoh.lg.jp/katudou/community/jitikai/documents/jitikaiannke-tor2.pdf</t>
  </si>
  <si>
    <t>福井市『令和7年度 自治会に関するアンケート 集計結果』（2025年10月）</t>
  </si>
  <si>
    <t>2025年6〜8月、1,265自治会</t>
  </si>
  <si>
    <t>1万円以上2万円未満 50.5%</t>
  </si>
  <si>
    <t>「所有資産や会員数、活動内容、地域等の要因によって金額に差」（p.1〜2）</t>
  </si>
  <si>
    <t>https://www.city.fukui.lg.jp/kurasi/mati/jiti/jitikaityounope-ji_d/fil/R7survey.pdf</t>
  </si>
  <si>
    <t>日野町（滋賀県）『「自治会活動」に関するアンケート調査 報告書』（2025年3月）</t>
  </si>
  <si>
    <t>2024年10〜12月、115自治会</t>
  </si>
  <si>
    <t>2〜4万円未満 41.7%（寺社関係を除く、108件）</t>
  </si>
  <si>
    <t>35,336円（107件）</t>
  </si>
  <si>
    <t>寺社関係の費用を含む会が多い。最高114,400円、最低1,000円（p.4〜5）</t>
  </si>
  <si>
    <t>https://www.town.shiga-hino.lg.jp/cmsfiles/contents/0000008/8273/jitikaiannke-to_R7.3.pdf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</si>
</sst>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"/>
    <numFmt numFmtId="165" formatCode="+#,##0;-#,##0;0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  <sz val="10"/>
    </font>
    <font>
      <b/>
    </font>
    <font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/>
    <xf numFmtId="0" fontId="3" fillId="0" borderId="0" xfId="0" applyFont="1"/>
    <xf numFmtId="3" fontId="0" fillId="2" borderId="2" xfId="0" applyNumberFormat="1" applyFill="1" applyBorder="1" applyProtection="1">
      <protection locked="0"/>
    </xf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D13"/>
  <sheetFormatPr defaultRowHeight="15" outlineLevelRow="0" outlineLevelCol="0" x14ac:dyDescent="55"/>
  <cols>
    <col min="1" max="1" width="6" customWidth="1"/>
    <col min="2" max="2" width="34" customWidth="1"/>
    <col min="3" max="3" width="22" customWidth="1"/>
    <col min="4" max="4" width="44" customWidth="1"/>
  </cols>
  <sheetData>
    <row r="1" ht="26" customHeight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ht="36" customHeight="1" spans="1:4" x14ac:dyDescent="0.25">
      <c r="A6" s="3">
        <v>1</v>
      </c>
      <c r="B6" s="4" t="s">
        <v>7</v>
      </c>
      <c r="C6" s="4" t="s">
        <v>8</v>
      </c>
      <c r="D6" s="4" t="s">
        <v>9</v>
      </c>
    </row>
    <row r="7" ht="36" customHeight="1" spans="1:4" x14ac:dyDescent="0.25">
      <c r="A7" s="3">
        <v>2</v>
      </c>
      <c r="B7" s="4" t="s">
        <v>10</v>
      </c>
      <c r="C7" s="4" t="s">
        <v>11</v>
      </c>
      <c r="D7" s="4" t="s">
        <v>12</v>
      </c>
    </row>
    <row r="8" ht="36" customHeight="1" spans="1:4" x14ac:dyDescent="0.25">
      <c r="A8" s="3">
        <v>3</v>
      </c>
      <c r="B8" s="4" t="s">
        <v>13</v>
      </c>
      <c r="C8" s="4" t="s">
        <v>14</v>
      </c>
      <c r="D8" s="4" t="s">
        <v>15</v>
      </c>
    </row>
    <row r="9" ht="36" customHeight="1" spans="1:4" x14ac:dyDescent="0.25">
      <c r="A9" s="3">
        <v>4</v>
      </c>
      <c r="B9" s="4" t="s">
        <v>16</v>
      </c>
      <c r="C9" s="4" t="s">
        <v>17</v>
      </c>
      <c r="D9" s="4" t="s">
        <v>18</v>
      </c>
    </row>
    <row r="10" ht="36" customHeight="1" spans="1:4" x14ac:dyDescent="0.25">
      <c r="A10" s="3">
        <v>5</v>
      </c>
      <c r="B10" s="4" t="s">
        <v>19</v>
      </c>
      <c r="C10" s="4" t="s">
        <v>20</v>
      </c>
      <c r="D10" s="4" t="s">
        <v>21</v>
      </c>
    </row>
    <row r="12" ht="30" customHeight="1" spans="1:4" x14ac:dyDescent="0.25">
      <c r="A12" s="5" t="s">
        <v>22</v>
      </c>
      <c r="B12" s="5"/>
      <c r="C12" s="5"/>
      <c r="D12" s="5"/>
    </row>
    <row r="13" ht="30" customHeight="1" spans="1:4" x14ac:dyDescent="0.25">
      <c r="A13" s="5" t="s">
        <v>23</v>
      </c>
      <c r="B13" s="5"/>
      <c r="C13" s="5"/>
      <c r="D13" s="5"/>
    </row>
  </sheetData>
  <sheetProtection sheet="1" formatColumns="0"/>
  <mergeCells count="2">
    <mergeCell ref="A12:D12"/>
    <mergeCell ref="A13:D13"/>
  </mergeCell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47A1"/>
    <pageSetUpPr fitToPage="1"/>
  </sheetPr>
  <dimension ref="A1:H38"/>
  <sheetFormatPr defaultRowHeight="15" outlineLevelRow="0" outlineLevelCol="0" x14ac:dyDescent="55"/>
  <cols>
    <col min="1" max="1" width="30" customWidth="1"/>
    <col min="2" max="2" width="16" customWidth="1"/>
    <col min="3" max="3" width="26" customWidth="1"/>
    <col min="4" max="4" width="18" customWidth="1"/>
    <col min="5" max="5" width="12" customWidth="1"/>
    <col min="6" max="6" width="14" customWidth="1"/>
    <col min="7" max="8" width="16" customWidth="1"/>
  </cols>
  <sheetData>
    <row r="1" ht="26" customHeight="1" spans="1:1" x14ac:dyDescent="0.25">
      <c r="A1" s="1">
        <f>IF(B3="","自治会費の試算",B3&amp;" 自治会費の試算")</f>
      </c>
    </row>
    <row r="3" spans="1:2" x14ac:dyDescent="0.25">
      <c r="A3" s="6" t="s">
        <v>24</v>
      </c>
      <c r="B3" s="7" t="s">
        <v>25</v>
      </c>
    </row>
    <row r="4" spans="1:2" x14ac:dyDescent="0.25">
      <c r="A4" s="6" t="s">
        <v>26</v>
      </c>
      <c r="B4" s="8">
        <v>2027</v>
      </c>
    </row>
    <row r="5" spans="1:2" x14ac:dyDescent="0.25">
      <c r="A5" s="6" t="s">
        <v>27</v>
      </c>
      <c r="B5" s="9">
        <v>5000</v>
      </c>
    </row>
    <row r="8" spans="1:3" x14ac:dyDescent="0.25">
      <c r="A8" s="2" t="s">
        <v>28</v>
      </c>
      <c r="B8" s="2" t="s">
        <v>29</v>
      </c>
      <c r="C8" s="2" t="s">
        <v>30</v>
      </c>
    </row>
    <row r="9" spans="1:3" x14ac:dyDescent="0.25">
      <c r="A9" s="7" t="s">
        <v>31</v>
      </c>
      <c r="B9" s="9">
        <v>90000</v>
      </c>
      <c r="C9" s="10" t="s">
        <v>32</v>
      </c>
    </row>
    <row r="10" spans="1:3" x14ac:dyDescent="0.25">
      <c r="A10" s="7" t="s">
        <v>33</v>
      </c>
      <c r="B10" s="9">
        <v>13000</v>
      </c>
      <c r="C10" s="10"/>
    </row>
    <row r="11" spans="1:3" x14ac:dyDescent="0.25">
      <c r="A11" s="7" t="s">
        <v>34</v>
      </c>
      <c r="B11" s="9">
        <v>22000</v>
      </c>
      <c r="C11" s="10"/>
    </row>
    <row r="12" spans="1:3" x14ac:dyDescent="0.25">
      <c r="A12" s="7" t="s">
        <v>35</v>
      </c>
      <c r="B12" s="9">
        <v>30000</v>
      </c>
      <c r="C12" s="10" t="s">
        <v>36</v>
      </c>
    </row>
    <row r="13" spans="1:3" x14ac:dyDescent="0.25">
      <c r="A13" s="7" t="s">
        <v>37</v>
      </c>
      <c r="B13" s="9">
        <v>20000</v>
      </c>
      <c r="C13" s="10"/>
    </row>
    <row r="14" spans="1:3" x14ac:dyDescent="0.25">
      <c r="A14" s="7" t="s">
        <v>38</v>
      </c>
      <c r="B14" s="9">
        <v>15000</v>
      </c>
      <c r="C14" s="10"/>
    </row>
    <row r="15" spans="1:3" x14ac:dyDescent="0.25">
      <c r="A15" s="7"/>
      <c r="B15" s="9"/>
      <c r="C15" s="10"/>
    </row>
    <row r="16" spans="1:3" x14ac:dyDescent="0.25">
      <c r="A16" s="7"/>
      <c r="B16" s="9"/>
      <c r="C16" s="10"/>
    </row>
    <row r="17" spans="1:3" x14ac:dyDescent="0.25">
      <c r="A17" s="7"/>
      <c r="B17" s="9"/>
      <c r="C17" s="10"/>
    </row>
    <row r="18" spans="1:3" x14ac:dyDescent="0.25">
      <c r="A18" s="7"/>
      <c r="B18" s="9"/>
      <c r="C18" s="10"/>
    </row>
    <row r="19" spans="1:3" x14ac:dyDescent="0.25">
      <c r="A19" s="7"/>
      <c r="B19" s="9"/>
      <c r="C19" s="10"/>
    </row>
    <row r="20" spans="1:3" x14ac:dyDescent="0.25">
      <c r="A20" s="7"/>
      <c r="B20" s="9"/>
      <c r="C20" s="10"/>
    </row>
    <row r="22" spans="1:2" x14ac:dyDescent="0.25">
      <c r="A22" s="11" t="s">
        <v>39</v>
      </c>
      <c r="B22" s="12">
        <f>SUM(B9:B20)</f>
      </c>
    </row>
    <row r="23" spans="1:3" x14ac:dyDescent="0.25">
      <c r="A23" s="6" t="s">
        <v>40</v>
      </c>
      <c r="B23" s="9">
        <v>40000</v>
      </c>
      <c r="C23" s="13" t="s">
        <v>41</v>
      </c>
    </row>
    <row r="24" spans="1:3" x14ac:dyDescent="0.25">
      <c r="A24" s="6" t="s">
        <v>42</v>
      </c>
      <c r="B24" s="9">
        <v>30</v>
      </c>
      <c r="C24" s="13" t="s">
        <v>43</v>
      </c>
    </row>
    <row r="25" spans="1:2" x14ac:dyDescent="0.25">
      <c r="A25" s="6" t="s">
        <v>44</v>
      </c>
      <c r="B25" s="9">
        <v>0</v>
      </c>
    </row>
    <row r="27" spans="1:2" x14ac:dyDescent="0.25">
      <c r="A27" s="11" t="s">
        <v>45</v>
      </c>
      <c r="B27" s="12">
        <f>MAX(0,B22+B25-B23-B24)</f>
      </c>
    </row>
    <row r="28" spans="1:2" x14ac:dyDescent="0.25">
      <c r="A28" s="6" t="s">
        <v>46</v>
      </c>
      <c r="B28" s="9">
        <v>100</v>
      </c>
    </row>
    <row r="29" ht="30" customHeight="1" spans="1:8" x14ac:dyDescent="0.25">
      <c r="A29" s="5" t="s">
        <v>47</v>
      </c>
      <c r="B29" s="5"/>
      <c r="C29" s="5"/>
      <c r="D29" s="5"/>
      <c r="E29" s="5"/>
      <c r="F29" s="5"/>
      <c r="G29" s="5"/>
      <c r="H29" s="5"/>
    </row>
    <row r="31" ht="32" customHeight="1" spans="1:8" x14ac:dyDescent="0.25">
      <c r="A31" s="2" t="s">
        <v>48</v>
      </c>
      <c r="B31" s="2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54</v>
      </c>
      <c r="H31" s="2" t="s">
        <v>55</v>
      </c>
    </row>
    <row r="32" spans="1:8" x14ac:dyDescent="0.25">
      <c r="A32" s="7" t="s">
        <v>56</v>
      </c>
      <c r="B32" s="14">
        <v>30</v>
      </c>
      <c r="C32" s="15">
        <f>IF(OR(N(B32)&lt;=0,$B$27=0),"",$B$27/B32)</f>
      </c>
      <c r="D32" s="12">
        <f>IF(C32="","",ROUNDUP(C32/$B$28,0)*$B$28)</f>
      </c>
      <c r="E32" s="16">
        <f>IF(D32="","",ROUND(D32/12,0))</f>
      </c>
      <c r="F32" s="16">
        <f>IF(D32="","",D32*B32)</f>
      </c>
      <c r="G32" s="17">
        <f>IF(F32="","",F32-$B$27)</f>
      </c>
      <c r="H32" s="17">
        <f>IF(OR(D32="",N($B$5)=0),"",D32-$B$5)</f>
      </c>
    </row>
    <row r="33" spans="1:8" x14ac:dyDescent="0.25">
      <c r="A33" s="7" t="s">
        <v>57</v>
      </c>
      <c r="B33" s="14">
        <v>27</v>
      </c>
      <c r="C33" s="15">
        <f>IF(OR(N(B33)&lt;=0,$B$27=0),"",$B$27/B33)</f>
      </c>
      <c r="D33" s="12">
        <f>IF(C33="","",ROUNDUP(C33/$B$28,0)*$B$28)</f>
      </c>
      <c r="E33" s="16">
        <f>IF(D33="","",ROUND(D33/12,0))</f>
      </c>
      <c r="F33" s="16">
        <f>IF(D33="","",D33*B33)</f>
      </c>
      <c r="G33" s="17">
        <f>IF(F33="","",F33-$B$27)</f>
      </c>
      <c r="H33" s="17">
        <f>IF(OR(D33="",N($B$5)=0),"",D33-$B$5)</f>
      </c>
    </row>
    <row r="34" spans="1:8" x14ac:dyDescent="0.25">
      <c r="A34" s="7" t="s">
        <v>58</v>
      </c>
      <c r="B34" s="14">
        <v>29</v>
      </c>
      <c r="C34" s="15">
        <f>IF(OR(N(B34)&lt;=0,$B$27=0),"",$B$27/B34)</f>
      </c>
      <c r="D34" s="12">
        <f>IF(C34="","",ROUNDUP(C34/$B$28,0)*$B$28)</f>
      </c>
      <c r="E34" s="16">
        <f>IF(D34="","",ROUND(D34/12,0))</f>
      </c>
      <c r="F34" s="16">
        <f>IF(D34="","",D34*B34)</f>
      </c>
      <c r="G34" s="17">
        <f>IF(F34="","",F34-$B$27)</f>
      </c>
      <c r="H34" s="17">
        <f>IF(OR(D34="",N($B$5)=0),"",D34-$B$5)</f>
      </c>
    </row>
    <row r="35" spans="1:8" x14ac:dyDescent="0.25">
      <c r="A35" s="7"/>
      <c r="B35" s="14"/>
      <c r="C35" s="15">
        <f>IF(OR(N(B35)&lt;=0,$B$27=0),"",$B$27/B35)</f>
      </c>
      <c r="D35" s="12">
        <f>IF(C35="","",ROUNDUP(C35/$B$28,0)*$B$28)</f>
      </c>
      <c r="E35" s="16">
        <f>IF(D35="","",ROUND(D35/12,0))</f>
      </c>
      <c r="F35" s="16">
        <f>IF(D35="","",D35*B35)</f>
      </c>
      <c r="G35" s="17">
        <f>IF(F35="","",F35-$B$27)</f>
      </c>
      <c r="H35" s="17">
        <f>IF(OR(D35="",N($B$5)=0),"",D35-$B$5)</f>
      </c>
    </row>
    <row r="37" ht="20" customHeight="1" spans="1:8" x14ac:dyDescent="0.25">
      <c r="A37" s="5" t="s">
        <v>59</v>
      </c>
      <c r="B37" s="5"/>
      <c r="C37" s="5"/>
      <c r="D37" s="5"/>
      <c r="E37" s="5"/>
      <c r="F37" s="5"/>
      <c r="G37" s="5"/>
      <c r="H37" s="5"/>
    </row>
    <row r="38" ht="30" customHeight="1" spans="1:8" x14ac:dyDescent="0.25">
      <c r="A38" s="5" t="s">
        <v>60</v>
      </c>
      <c r="B38" s="5"/>
      <c r="C38" s="5"/>
      <c r="D38" s="5"/>
      <c r="E38" s="5"/>
      <c r="F38" s="5"/>
      <c r="G38" s="5"/>
      <c r="H38" s="5"/>
    </row>
  </sheetData>
  <sheetProtection sheet="1" formatColumns="0"/>
  <mergeCells count="3">
    <mergeCell ref="A29:H29"/>
    <mergeCell ref="A37:H37"/>
    <mergeCell ref="A38:H38"/>
  </mergeCells>
  <dataValidations count="7">
    <dataValidation type="whole" allowBlank="1" showErrorMessage="1" errorTitle="金額" error="0以上の整数を入れてください" sqref="B10:B20">
      <formula1>0</formula1>
      <formula2>99999999</formula2>
    </dataValidation>
    <dataValidation type="whole" allowBlank="1" showErrorMessage="1" errorTitle="金額" error="0以上の整数を入れてください" sqref="B23:B25">
      <formula1>0</formula1>
      <formula2>99999999</formula2>
    </dataValidation>
    <dataValidation type="list" showErrorMessage="1" errorTitle="端数の単位" error="1・10・100・500・1000 から選んでください" sqref="B28">
      <formula1>"1,10,100,500,1000"</formula1>
    </dataValidation>
    <dataValidation type="whole" allowBlank="1" showErrorMessage="1" errorTitle="世帯数" error="世帯数は1以上の整数で入れてください" sqref="B32:B35">
      <formula1>1</formula1>
      <formula2>10000</formula2>
    </dataValidation>
    <dataValidation type="whole" allowBlank="1" showErrorMessage="1" errorTitle="年度" error="西暦の年（例 2027）を入れてください" sqref="B4">
      <formula1>2000</formula1>
      <formula2>2100</formula2>
    </dataValidation>
    <dataValidation type="whole" allowBlank="1" showErrorMessage="1" errorTitle="金額" error="0以上の整数を入れてください" sqref="B5">
      <formula1>0</formula1>
      <formula2>99999999</formula2>
    </dataValidation>
    <dataValidation type="whole" allowBlank="1" showErrorMessage="1" errorTitle="金額" error="0以上の整数を入れてください" sqref="B9:B20">
      <formula1>0</formula1>
      <formula2>99999999</formula2>
    </dataValidation>
  </dataValidations>
  <pageMargins left="0.5" right="0.5" top="0.6" bottom="0.6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CA3AF"/>
    <pageSetUpPr fitToPage="1"/>
  </sheetPr>
  <dimension ref="A1:G10"/>
  <sheetFormatPr defaultRowHeight="15" outlineLevelRow="0" outlineLevelCol="0" x14ac:dyDescent="55"/>
  <cols>
    <col min="1" max="1" width="40" customWidth="1"/>
    <col min="2" max="2" width="26" customWidth="1"/>
    <col min="3" max="3" width="14" customWidth="1"/>
    <col min="4" max="4" width="26" customWidth="1"/>
    <col min="5" max="5" width="20" customWidth="1"/>
    <col min="6" max="6" width="44" customWidth="1"/>
    <col min="7" max="7" width="50" customWidth="1"/>
  </cols>
  <sheetData>
    <row r="1" ht="26" customHeight="1" spans="1:1" x14ac:dyDescent="0.25">
      <c r="A1" s="1" t="s">
        <v>61</v>
      </c>
    </row>
    <row r="2" spans="1:1" x14ac:dyDescent="0.25">
      <c r="A2" t="s">
        <v>62</v>
      </c>
    </row>
    <row r="4" spans="1:7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67</v>
      </c>
      <c r="F4" s="2" t="s">
        <v>68</v>
      </c>
      <c r="G4" s="2" t="s">
        <v>69</v>
      </c>
    </row>
    <row r="5" ht="62" customHeight="1" spans="1:7" x14ac:dyDescent="0.25">
      <c r="A5" s="18" t="s">
        <v>70</v>
      </c>
      <c r="B5" s="18" t="s">
        <v>71</v>
      </c>
      <c r="C5" s="18" t="s">
        <v>72</v>
      </c>
      <c r="D5" s="18" t="s">
        <v>73</v>
      </c>
      <c r="E5" s="18" t="s">
        <v>74</v>
      </c>
      <c r="F5" s="18" t="s">
        <v>75</v>
      </c>
      <c r="G5" s="19" t="s">
        <v>76</v>
      </c>
    </row>
    <row r="6" ht="62" customHeight="1" spans="1:7" x14ac:dyDescent="0.25">
      <c r="A6" s="18" t="s">
        <v>77</v>
      </c>
      <c r="B6" s="18" t="s">
        <v>78</v>
      </c>
      <c r="C6" s="18" t="s">
        <v>79</v>
      </c>
      <c r="D6" s="18" t="s">
        <v>80</v>
      </c>
      <c r="E6" s="18" t="s">
        <v>81</v>
      </c>
      <c r="F6" s="18" t="s">
        <v>82</v>
      </c>
      <c r="G6" s="19" t="s">
        <v>83</v>
      </c>
    </row>
    <row r="7" ht="62" customHeight="1" spans="1:7" x14ac:dyDescent="0.25">
      <c r="A7" s="18" t="s">
        <v>84</v>
      </c>
      <c r="B7" s="18" t="s">
        <v>85</v>
      </c>
      <c r="C7" s="18" t="s">
        <v>79</v>
      </c>
      <c r="D7" s="18" t="s">
        <v>86</v>
      </c>
      <c r="E7" s="18" t="s">
        <v>87</v>
      </c>
      <c r="F7" s="18" t="s">
        <v>88</v>
      </c>
      <c r="G7" s="19" t="s">
        <v>89</v>
      </c>
    </row>
    <row r="8" ht="62" customHeight="1" spans="1:7" x14ac:dyDescent="0.25">
      <c r="A8" s="18" t="s">
        <v>90</v>
      </c>
      <c r="B8" s="18" t="s">
        <v>91</v>
      </c>
      <c r="C8" s="18" t="s">
        <v>92</v>
      </c>
      <c r="D8" s="18" t="s">
        <v>93</v>
      </c>
      <c r="E8" s="18" t="s">
        <v>87</v>
      </c>
      <c r="F8" s="18" t="s">
        <v>94</v>
      </c>
      <c r="G8" s="19" t="s">
        <v>95</v>
      </c>
    </row>
    <row r="9" ht="62" customHeight="1" spans="1:7" x14ac:dyDescent="0.25">
      <c r="A9" s="18" t="s">
        <v>96</v>
      </c>
      <c r="B9" s="18" t="s">
        <v>97</v>
      </c>
      <c r="C9" s="18" t="s">
        <v>92</v>
      </c>
      <c r="D9" s="18" t="s">
        <v>98</v>
      </c>
      <c r="E9" s="18" t="s">
        <v>87</v>
      </c>
      <c r="F9" s="18" t="s">
        <v>99</v>
      </c>
      <c r="G9" s="19" t="s">
        <v>100</v>
      </c>
    </row>
    <row r="10" ht="62" customHeight="1" spans="1:7" x14ac:dyDescent="0.25">
      <c r="A10" s="18" t="s">
        <v>101</v>
      </c>
      <c r="B10" s="18" t="s">
        <v>102</v>
      </c>
      <c r="C10" s="18" t="s">
        <v>79</v>
      </c>
      <c r="D10" s="18" t="s">
        <v>103</v>
      </c>
      <c r="E10" s="18" t="s">
        <v>104</v>
      </c>
      <c r="F10" s="18" t="s">
        <v>105</v>
      </c>
      <c r="G10" s="19" t="s">
        <v>106</v>
      </c>
    </row>
  </sheetData>
  <sheetProtection sheet="1" formatColumns="0"/>
  <pageMargins left="0.5" right="0.5" top="0.6" bottom="0.6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試算</vt:lpstr>
      <vt:lpstr>相場の表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2026-10-16T11:37:33Z</dcterms:created>
  <dcterms:modified xsi:type="dcterms:W3CDTF">2026-10-16T11:37:33Z</dcterms:modified>
</cp:coreProperties>
</file>