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日程" state="visible" r:id="rId5"/>
    <sheet sheetId="3" name="費用の見積" state="visible" r:id="rId6"/>
    <sheet sheetId="4" name="依頼書の回収" state="visible" r:id="rId7"/>
  </sheets>
  <definedNames>
    <definedName name="_xlnm.Print_Area" localSheetId="0">'使い方'!$A$1:$D$14</definedName>
    <definedName name="_xlnm.Print_Area" localSheetId="1">'日程'!$A$1:$F$22</definedName>
    <definedName name="_xlnm.Print_Area" localSheetId="2">'費用の見積'!$A$1:$D$22</definedName>
    <definedName name="_xlnm.Print_Area" localSheetId="3">'依頼書の回収'!$A$1:$K$103</definedName>
    <definedName name="_xlnm.Print_Titles" localSheetId="3">'依頼書の回収'!$3:$3</definedName>
  </definedNames>
  <calcPr calcId="171027" fullCalcOnLoad="1"/>
</workbook>
</file>

<file path=xl/sharedStrings.xml><?xml version="1.0" encoding="utf-8"?>
<sst xmlns="http://schemas.openxmlformats.org/spreadsheetml/2006/main" count="244" uniqueCount="139">
  <si>
    <t>口座振替の導入表の使い方</t>
  </si>
  <si>
    <t>色の付いたセルにだけ入力します。ほかのセルは式です。</t>
  </si>
  <si>
    <t>マクロは入っていません。シートは保護してあります（パスワードなし）。</t>
  </si>
  <si>
    <t>手順</t>
  </si>
  <si>
    <t>何をする</t>
  </si>
  <si>
    <t>どこに入れる</t>
  </si>
  <si>
    <t>注意</t>
  </si>
  <si>
    <t>総会の日と、初めて引き落としたい日を入れる</t>
  </si>
  <si>
    <t>日程 B4・B5</t>
  </si>
  <si>
    <t>契約から引き落としまでの月数は、業者に聞いた数に替えます</t>
  </si>
  <si>
    <t>予定が決まった日を入れる</t>
  </si>
  <si>
    <t>日程 E10:E19</t>
  </si>
  <si>
    <t>空けておくと「目安の日」のまま使えます</t>
  </si>
  <si>
    <t>1世帯の年会費と、口座振替にする世帯数を入れる</t>
  </si>
  <si>
    <t>費用の見積 B3・B4・B5</t>
  </si>
  <si>
    <t>世帯数は希望を聞いた数です</t>
  </si>
  <si>
    <t>候補ごとに、見積の3つの費用を入れる</t>
  </si>
  <si>
    <t>費用の見積 B9:D13</t>
  </si>
  <si>
    <t>1件の手数料は、引き落とせなかった件にもかかるかを聞きます。候補3は、収納代行の会社の見積を入れるのに使えます。</t>
  </si>
  <si>
    <t>依頼書を配った日・受け取った日を世帯ごとに入れる</t>
  </si>
  <si>
    <t>依頼書の回収 B4:K103</t>
  </si>
  <si>
    <t>口座番号は書き写しません</t>
  </si>
  <si>
    <t>目安の日は、私たちが置いた間隔で出しています。契約から引き落としまでの月数の初期値3は、宇都宮市自治会連合会のマニュアルの『概ね2〜3か月』の長い方です。</t>
  </si>
  <si>
    <t>料金は見積と公式の料金表で確かめてください。この表は計算の道具で、料金を保証するものではありません。</t>
  </si>
  <si>
    <t>依頼書は口座番号と届出印が入った紙です。鍵のかかる引き出しに入れ、業者へ送るまで1か所にまとめます。</t>
  </si>
  <si>
    <t>自治会名</t>
  </si>
  <si>
    <t>○○自治会</t>
  </si>
  <si>
    <t>総会の日</t>
  </si>
  <si>
    <t>初めて引き落としたい日</t>
  </si>
  <si>
    <t>契約から引き落としまでの月数</t>
  </si>
  <si>
    <t>依頼書の回収にかける日数</t>
  </si>
  <si>
    <t>順番</t>
  </si>
  <si>
    <t>やること</t>
  </si>
  <si>
    <t>目安の日</t>
  </si>
  <si>
    <t>誰が</t>
  </si>
  <si>
    <t>予定の日</t>
  </si>
  <si>
    <t>済んだ日</t>
  </si>
  <si>
    <t>銀行や業者に見積を頼む</t>
  </si>
  <si>
    <t>会計</t>
  </si>
  <si>
    <t>回覧で口座振替の希望を聞く</t>
  </si>
  <si>
    <t>会長</t>
  </si>
  <si>
    <t>役員会で原案を決める</t>
  </si>
  <si>
    <t>役員会</t>
  </si>
  <si>
    <t>総会で決める</t>
  </si>
  <si>
    <t>総会</t>
  </si>
  <si>
    <t>契約と申し込み（この日まで）</t>
  </si>
  <si>
    <t>依頼書を配る</t>
  </si>
  <si>
    <t>班長</t>
  </si>
  <si>
    <t>依頼書の回収の締切</t>
  </si>
  <si>
    <t>依頼書を業者へ送る</t>
  </si>
  <si>
    <t>初めての引き落とし</t>
  </si>
  <si>
    <t>結果と通帳の入金を確かめる</t>
  </si>
  <si>
    <t>目安の日は、総会の4か月前・3か月前・2か月前、契約の1週間後に配布、回収の締切の1週間後に送付、と私たちが置いた間隔です。</t>
  </si>
  <si>
    <t>初めて引き落とせる日と振替日は、契約する前に業者や銀行に確かめてください。</t>
  </si>
  <si>
    <t>口座振替の費用の見積</t>
  </si>
  <si>
    <t>1世帯の年会費（円）</t>
  </si>
  <si>
    <t>口座振替にする世帯数</t>
  </si>
  <si>
    <t>1年に引き落とす回数</t>
  </si>
  <si>
    <t>項目</t>
  </si>
  <si>
    <t>候補1</t>
  </si>
  <si>
    <t>候補2</t>
  </si>
  <si>
    <t>候補3</t>
  </si>
  <si>
    <t>候補の名前</t>
  </si>
  <si>
    <t>ゆうちょ自動払込み（帳票・利用料金なし）</t>
  </si>
  <si>
    <t>ゆうちょ自動払込み（帳票・利用料金あり）</t>
  </si>
  <si>
    <t>初期費用（登録料など）（円）</t>
  </si>
  <si>
    <t>毎月の基本料金（円）</t>
  </si>
  <si>
    <t>1件の手数料（円）</t>
  </si>
  <si>
    <t>補助金で戻る見込み（円）</t>
  </si>
  <si>
    <t>1年目の費用（円）</t>
  </si>
  <si>
    <t>2年目からの年の費用（円）</t>
  </si>
  <si>
    <t>補助金を引いた1年目の費用（円）</t>
  </si>
  <si>
    <t>会費に対する割合（2年目から）</t>
  </si>
  <si>
    <t>1世帯あたり（2年目から・円）</t>
  </si>
  <si>
    <t>1件の手数料は、引き落とせなかった件にもかかるかを見積で確かめてください。ゆうちょ銀行の自動払込み（料金受取人負担）は、払込みの成否にかかわらず請求した件数でかかります。</t>
  </si>
  <si>
    <t>毎月の基本料金は、使わない月にもかかるかを確かめてください。</t>
  </si>
  <si>
    <t>No</t>
  </si>
  <si>
    <t>班</t>
  </si>
  <si>
    <t>世帯名</t>
  </si>
  <si>
    <t>集め方</t>
  </si>
  <si>
    <t>依頼書を配った日</t>
  </si>
  <si>
    <t>受け取った日</t>
  </si>
  <si>
    <t>不備</t>
  </si>
  <si>
    <t>直して受け取った日</t>
  </si>
  <si>
    <t>業者へ送った日</t>
  </si>
  <si>
    <t>初回の結果</t>
  </si>
  <si>
    <t>メモ</t>
  </si>
  <si>
    <t>数えるもの</t>
  </si>
  <si>
    <t>件数</t>
  </si>
  <si>
    <t>1班</t>
  </si>
  <si>
    <t>1班-01</t>
  </si>
  <si>
    <t>口座振替</t>
  </si>
  <si>
    <t>なし</t>
  </si>
  <si>
    <t>引き落とし済み</t>
  </si>
  <si>
    <t>口座振替を選んだ世帯</t>
  </si>
  <si>
    <t>1班-02</t>
  </si>
  <si>
    <t>依頼書を受け取った世帯</t>
  </si>
  <si>
    <t>1班-03</t>
  </si>
  <si>
    <t>現金（班長）</t>
  </si>
  <si>
    <t>5月に班長が集金</t>
  </si>
  <si>
    <t>まだ受け取っていない世帯</t>
  </si>
  <si>
    <t>1班-04</t>
  </si>
  <si>
    <t>不備で返した世帯</t>
  </si>
  <si>
    <t>1班-05</t>
  </si>
  <si>
    <t>届出印</t>
  </si>
  <si>
    <t>届出印で訂正してもらった</t>
  </si>
  <si>
    <t>業者へ送った世帯</t>
  </si>
  <si>
    <t>1班-06</t>
  </si>
  <si>
    <t>1班-07</t>
  </si>
  <si>
    <t>引き落とせなかった</t>
  </si>
  <si>
    <t>1班-08</t>
  </si>
  <si>
    <t>1班-09</t>
  </si>
  <si>
    <t>引き落とし済みの会費（円）</t>
  </si>
  <si>
    <t>1班-10</t>
  </si>
  <si>
    <t>2班</t>
  </si>
  <si>
    <t>2班-01</t>
  </si>
  <si>
    <t>口座番号・届出印・金融機関名は、この表に書き写しません。</t>
  </si>
  <si>
    <t>2班-02</t>
  </si>
  <si>
    <t>2班-03</t>
  </si>
  <si>
    <t>2班-04</t>
  </si>
  <si>
    <t>2班-05</t>
  </si>
  <si>
    <t>2班-06</t>
  </si>
  <si>
    <t>2班-07</t>
  </si>
  <si>
    <t>2班-08</t>
  </si>
  <si>
    <t>2班-09</t>
  </si>
  <si>
    <t>2班-10</t>
  </si>
  <si>
    <t>3班</t>
  </si>
  <si>
    <t>3班-01</t>
  </si>
  <si>
    <t>口座番号</t>
  </si>
  <si>
    <t>口座番号を直してもらった</t>
  </si>
  <si>
    <t>3班-02</t>
  </si>
  <si>
    <t>3班-03</t>
  </si>
  <si>
    <t>3班-04</t>
  </si>
  <si>
    <t>3班-05</t>
  </si>
  <si>
    <t>3班-06</t>
  </si>
  <si>
    <t>3班-07</t>
  </si>
  <si>
    <t>3班-08</t>
  </si>
  <si>
    <t>3班-09</t>
  </si>
  <si>
    <t>3班-10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</si>
</sst>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 applyProtection="1">
      <alignment horizontal="left" vertical="center"/>
      <protection locked="0"/>
    </xf>
    <xf numFmtId="164" fontId="0" fillId="2" borderId="2" xfId="0" applyNumberFormat="1" applyFill="1" applyBorder="1" applyAlignment="1" applyProtection="1">
      <alignment horizontal="left" vertical="center"/>
      <protection locked="0"/>
    </xf>
    <xf numFmtId="1" fontId="0" fillId="2" borderId="2" xfId="0" applyNumberFormat="1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164" fontId="0" fillId="2" borderId="2" xfId="0" applyNumberFormat="1" applyFill="1" applyBorder="1" applyAlignment="1" applyProtection="1">
      <alignment horizontal="center" vertical="center"/>
      <protection locked="0"/>
    </xf>
    <xf numFmtId="3" fontId="0" fillId="2" borderId="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/>
    <xf numFmtId="3" fontId="0" fillId="0" borderId="1" xfId="0" applyNumberFormat="1" applyBorder="1"/>
    <xf numFmtId="165" fontId="0" fillId="0" borderId="1" xfId="0" applyNumberFormat="1" applyBorder="1"/>
    <xf numFmtId="0" fontId="0" fillId="2" borderId="2" xfId="0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3" fontId="0" fillId="0" borderId="1" xfId="0" applyNumberForma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D14"/>
  <sheetFormatPr defaultRowHeight="15" outlineLevelRow="0" outlineLevelCol="0" x14ac:dyDescent="55"/>
  <cols>
    <col min="1" max="1" width="6" customWidth="1"/>
    <col min="2" max="2" width="34" customWidth="1"/>
    <col min="3" max="3" width="22" customWidth="1"/>
    <col min="4" max="4" width="44" customWidth="1"/>
  </cols>
  <sheetData>
    <row r="1" ht="26" customHeight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4" x14ac:dyDescent="0.25">
      <c r="A5" s="2" t="s">
        <v>3</v>
      </c>
      <c r="B5" s="2" t="s">
        <v>4</v>
      </c>
      <c r="C5" s="2" t="s">
        <v>5</v>
      </c>
      <c r="D5" s="2" t="s">
        <v>6</v>
      </c>
    </row>
    <row r="6" ht="36" customHeight="1" spans="1:4" x14ac:dyDescent="0.25">
      <c r="A6" s="3">
        <v>1</v>
      </c>
      <c r="B6" s="4" t="s">
        <v>7</v>
      </c>
      <c r="C6" s="4" t="s">
        <v>8</v>
      </c>
      <c r="D6" s="4" t="s">
        <v>9</v>
      </c>
    </row>
    <row r="7" ht="36" customHeight="1" spans="1:4" x14ac:dyDescent="0.25">
      <c r="A7" s="3">
        <v>2</v>
      </c>
      <c r="B7" s="4" t="s">
        <v>10</v>
      </c>
      <c r="C7" s="4" t="s">
        <v>11</v>
      </c>
      <c r="D7" s="4" t="s">
        <v>12</v>
      </c>
    </row>
    <row r="8" ht="36" customHeight="1" spans="1:4" x14ac:dyDescent="0.25">
      <c r="A8" s="3">
        <v>3</v>
      </c>
      <c r="B8" s="4" t="s">
        <v>13</v>
      </c>
      <c r="C8" s="4" t="s">
        <v>14</v>
      </c>
      <c r="D8" s="4" t="s">
        <v>15</v>
      </c>
    </row>
    <row r="9" ht="50" customHeight="1" spans="1:4" x14ac:dyDescent="0.25">
      <c r="A9" s="3">
        <v>4</v>
      </c>
      <c r="B9" s="4" t="s">
        <v>16</v>
      </c>
      <c r="C9" s="4" t="s">
        <v>17</v>
      </c>
      <c r="D9" s="4" t="s">
        <v>18</v>
      </c>
    </row>
    <row r="10" ht="36" customHeight="1" spans="1:4" x14ac:dyDescent="0.25">
      <c r="A10" s="3">
        <v>5</v>
      </c>
      <c r="B10" s="4" t="s">
        <v>19</v>
      </c>
      <c r="C10" s="4" t="s">
        <v>20</v>
      </c>
      <c r="D10" s="4" t="s">
        <v>21</v>
      </c>
    </row>
    <row r="12" ht="44" customHeight="1" spans="1:4" x14ac:dyDescent="0.25">
      <c r="A12" s="5" t="s">
        <v>22</v>
      </c>
      <c r="B12" s="5"/>
      <c r="C12" s="5"/>
      <c r="D12" s="5"/>
    </row>
    <row r="13" ht="30" customHeight="1" spans="1:4" x14ac:dyDescent="0.25">
      <c r="A13" s="5" t="s">
        <v>23</v>
      </c>
      <c r="B13" s="5"/>
      <c r="C13" s="5"/>
      <c r="D13" s="5"/>
    </row>
    <row r="14" ht="30" customHeight="1" spans="1:4" x14ac:dyDescent="0.25">
      <c r="A14" s="5" t="s">
        <v>24</v>
      </c>
      <c r="B14" s="5"/>
      <c r="C14" s="5"/>
      <c r="D14" s="5"/>
    </row>
  </sheetData>
  <sheetProtection sheet="1" formatColumns="0" formatRows="0"/>
  <mergeCells count="3">
    <mergeCell ref="A12:D12"/>
    <mergeCell ref="A13:D13"/>
    <mergeCell ref="A14:D14"/>
  </mergeCell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F22"/>
  <sheetFormatPr defaultRowHeight="15" outlineLevelRow="0" outlineLevelCol="0" x14ac:dyDescent="55"/>
  <cols>
    <col min="1" max="2" width="32" customWidth="1"/>
    <col min="3" max="3" width="14" customWidth="1"/>
    <col min="4" max="4" width="12" customWidth="1"/>
    <col min="5" max="6" width="14" customWidth="1"/>
  </cols>
  <sheetData>
    <row r="1" ht="26" customHeight="1" spans="1:1" x14ac:dyDescent="0.25">
      <c r="A1" s="1">
        <f>IF(B3="","口座振替の導入の日程",B3&amp;" 口座振替の導入の日程")</f>
      </c>
    </row>
    <row r="3" ht="30" customHeight="1" spans="1:2" x14ac:dyDescent="0.25">
      <c r="A3" s="6" t="s">
        <v>25</v>
      </c>
      <c r="B3" s="7" t="s">
        <v>26</v>
      </c>
    </row>
    <row r="4" ht="30" customHeight="1" spans="1:2" x14ac:dyDescent="0.25">
      <c r="A4" s="6" t="s">
        <v>27</v>
      </c>
      <c r="B4" s="8">
        <v>46502</v>
      </c>
    </row>
    <row r="5" ht="30" customHeight="1" spans="1:2" x14ac:dyDescent="0.25">
      <c r="A5" s="6" t="s">
        <v>28</v>
      </c>
      <c r="B5" s="8">
        <v>46626</v>
      </c>
    </row>
    <row r="6" ht="30" customHeight="1" spans="1:2" x14ac:dyDescent="0.25">
      <c r="A6" s="6" t="s">
        <v>29</v>
      </c>
      <c r="B6" s="9">
        <v>3</v>
      </c>
    </row>
    <row r="7" ht="30" customHeight="1" spans="1:2" x14ac:dyDescent="0.25">
      <c r="A7" s="6" t="s">
        <v>30</v>
      </c>
      <c r="B7" s="9">
        <v>14</v>
      </c>
    </row>
    <row r="8" ht="32" customHeight="1" spans="1:6" x14ac:dyDescent="0.25">
      <c r="A8" s="10">
        <f>IF(OR(B4="",B5=""),"",IF(EDATE(B5,-N(B6))&lt;B4,"総会の後に契約すると、初めて引き落としたい日に間に合いません。引き落としの日を遅らせてください","総会の後に契約して、初めて引き落としたい日に間に合います"))</f>
      </c>
      <c r="B8" s="10"/>
      <c r="C8" s="10"/>
      <c r="D8" s="10"/>
      <c r="E8" s="10"/>
      <c r="F8" s="10"/>
    </row>
    <row r="9" ht="24" customHeight="1" spans="1:6" x14ac:dyDescent="0.25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</row>
    <row r="10" ht="22" customHeight="1" spans="1:6" x14ac:dyDescent="0.25">
      <c r="A10" s="11">
        <v>1</v>
      </c>
      <c r="B10" s="6" t="s">
        <v>37</v>
      </c>
      <c r="C10" s="12">
        <f>IF($B$4="","",EDATE($B$4,-4))</f>
      </c>
      <c r="D10" s="13" t="s">
        <v>38</v>
      </c>
      <c r="E10" s="14"/>
      <c r="F10" s="14"/>
    </row>
    <row r="11" ht="22" customHeight="1" spans="1:6" x14ac:dyDescent="0.25">
      <c r="A11" s="11">
        <v>2</v>
      </c>
      <c r="B11" s="6" t="s">
        <v>39</v>
      </c>
      <c r="C11" s="12">
        <f>IF($B$4="","",EDATE($B$4,-3))</f>
      </c>
      <c r="D11" s="13" t="s">
        <v>40</v>
      </c>
      <c r="E11" s="14"/>
      <c r="F11" s="14"/>
    </row>
    <row r="12" ht="22" customHeight="1" spans="1:6" x14ac:dyDescent="0.25">
      <c r="A12" s="11">
        <v>3</v>
      </c>
      <c r="B12" s="6" t="s">
        <v>41</v>
      </c>
      <c r="C12" s="12">
        <f>IF($B$4="","",EDATE($B$4,-2))</f>
      </c>
      <c r="D12" s="13" t="s">
        <v>42</v>
      </c>
      <c r="E12" s="14">
        <v>46442</v>
      </c>
      <c r="F12" s="14"/>
    </row>
    <row r="13" ht="22" customHeight="1" spans="1:6" x14ac:dyDescent="0.25">
      <c r="A13" s="11">
        <v>4</v>
      </c>
      <c r="B13" s="6" t="s">
        <v>43</v>
      </c>
      <c r="C13" s="12">
        <f>IF($B$4="","",$B$4)</f>
      </c>
      <c r="D13" s="13" t="s">
        <v>44</v>
      </c>
      <c r="E13" s="14"/>
      <c r="F13" s="14"/>
    </row>
    <row r="14" ht="22" customHeight="1" spans="1:6" x14ac:dyDescent="0.25">
      <c r="A14" s="11">
        <v>5</v>
      </c>
      <c r="B14" s="6" t="s">
        <v>45</v>
      </c>
      <c r="C14" s="12">
        <f>IF($B$5="","",EDATE($B$5,-N($B$6)))</f>
      </c>
      <c r="D14" s="13" t="s">
        <v>40</v>
      </c>
      <c r="E14" s="14"/>
      <c r="F14" s="14"/>
    </row>
    <row r="15" ht="22" customHeight="1" spans="1:6" x14ac:dyDescent="0.25">
      <c r="A15" s="11">
        <v>6</v>
      </c>
      <c r="B15" s="6" t="s">
        <v>46</v>
      </c>
      <c r="C15" s="12">
        <f>IF(C14="","",C14+7)</f>
      </c>
      <c r="D15" s="13" t="s">
        <v>47</v>
      </c>
      <c r="E15" s="14"/>
      <c r="F15" s="14"/>
    </row>
    <row r="16" ht="22" customHeight="1" spans="1:6" x14ac:dyDescent="0.25">
      <c r="A16" s="11">
        <v>7</v>
      </c>
      <c r="B16" s="6" t="s">
        <v>48</v>
      </c>
      <c r="C16" s="12">
        <f>IF(C15="","",C15+N($B$7))</f>
      </c>
      <c r="D16" s="13" t="s">
        <v>38</v>
      </c>
      <c r="E16" s="14"/>
      <c r="F16" s="14"/>
    </row>
    <row r="17" ht="22" customHeight="1" spans="1:6" x14ac:dyDescent="0.25">
      <c r="A17" s="11">
        <v>8</v>
      </c>
      <c r="B17" s="6" t="s">
        <v>49</v>
      </c>
      <c r="C17" s="12">
        <f>IF(C16="","",C16+7)</f>
      </c>
      <c r="D17" s="13" t="s">
        <v>38</v>
      </c>
      <c r="E17" s="14"/>
      <c r="F17" s="14"/>
    </row>
    <row r="18" ht="22" customHeight="1" spans="1:6" x14ac:dyDescent="0.25">
      <c r="A18" s="11">
        <v>9</v>
      </c>
      <c r="B18" s="6" t="s">
        <v>50</v>
      </c>
      <c r="C18" s="12">
        <f>IF($B$5="","",$B$5)</f>
      </c>
      <c r="D18" s="13"/>
      <c r="E18" s="14"/>
      <c r="F18" s="14"/>
    </row>
    <row r="19" ht="22" customHeight="1" spans="1:6" x14ac:dyDescent="0.25">
      <c r="A19" s="11">
        <v>10</v>
      </c>
      <c r="B19" s="6" t="s">
        <v>51</v>
      </c>
      <c r="C19" s="12">
        <f>IF($B$5="","",$B$5+14)</f>
      </c>
      <c r="D19" s="13" t="s">
        <v>38</v>
      </c>
      <c r="E19" s="14"/>
      <c r="F19" s="14"/>
    </row>
    <row r="21" ht="30" customHeight="1" spans="1:6" x14ac:dyDescent="0.25">
      <c r="A21" s="5" t="s">
        <v>52</v>
      </c>
      <c r="B21" s="5"/>
      <c r="C21" s="5"/>
      <c r="D21" s="5"/>
      <c r="E21" s="5"/>
      <c r="F21" s="5"/>
    </row>
    <row r="22" ht="20" customHeight="1" spans="1:6" x14ac:dyDescent="0.25">
      <c r="A22" s="5" t="s">
        <v>53</v>
      </c>
      <c r="B22" s="5"/>
      <c r="C22" s="5"/>
      <c r="D22" s="5"/>
      <c r="E22" s="5"/>
      <c r="F22" s="5"/>
    </row>
  </sheetData>
  <sheetProtection sheet="1" formatColumns="0" formatRows="0"/>
  <mergeCells count="3">
    <mergeCell ref="A8:F8"/>
    <mergeCell ref="A21:F21"/>
    <mergeCell ref="A22:F22"/>
  </mergeCells>
  <dataValidations count="5">
    <dataValidation type="date" allowBlank="1" showErrorMessage="1" errorTitle="日付" error="日付を入れてください" sqref="B4:B5">
      <formula1>43831</formula1>
      <formula2>73415</formula2>
    </dataValidation>
    <dataValidation type="whole" allowBlank="1" showErrorMessage="1" errorTitle="月数" error="1〜12 の整数を入れてください" sqref="B6">
      <formula1>1</formula1>
      <formula2>12</formula2>
    </dataValidation>
    <dataValidation type="whole" allowBlank="1" showErrorMessage="1" errorTitle="日数" error="1〜60 の整数を入れてください" sqref="B7">
      <formula1>1</formula1>
      <formula2>60</formula2>
    </dataValidation>
    <dataValidation type="list" allowBlank="1" showErrorMessage="1" errorStyle="information" errorTitle="誰が" error="一覧にない人も入れられます" sqref="D10:D19">
      <formula1>"会長,会計,役員会,総会,班長"</formula1>
    </dataValidation>
    <dataValidation type="date" allowBlank="1" showErrorMessage="1" errorTitle="日付" error="日付を入れてください" sqref="E10:F19">
      <formula1>43831</formula1>
      <formula2>73415</formula2>
    </dataValidation>
  </dataValidation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D22"/>
  <sheetFormatPr defaultRowHeight="15" outlineLevelRow="0" outlineLevelCol="0" x14ac:dyDescent="55"/>
  <cols>
    <col min="1" max="1" width="34" customWidth="1"/>
    <col min="2" max="4" width="22" customWidth="1"/>
  </cols>
  <sheetData>
    <row r="1" ht="26" customHeight="1" spans="1:1" x14ac:dyDescent="0.25">
      <c r="A1" s="1" t="s">
        <v>54</v>
      </c>
    </row>
    <row r="3" spans="1:2" x14ac:dyDescent="0.25">
      <c r="A3" s="6" t="s">
        <v>55</v>
      </c>
      <c r="B3" s="15">
        <v>5000</v>
      </c>
    </row>
    <row r="4" spans="1:2" x14ac:dyDescent="0.25">
      <c r="A4" s="6" t="s">
        <v>56</v>
      </c>
      <c r="B4" s="15">
        <v>20</v>
      </c>
    </row>
    <row r="5" spans="1:2" x14ac:dyDescent="0.25">
      <c r="A5" s="6" t="s">
        <v>57</v>
      </c>
      <c r="B5" s="16">
        <v>1</v>
      </c>
    </row>
    <row r="8" spans="1:4" x14ac:dyDescent="0.25">
      <c r="A8" s="2" t="s">
        <v>58</v>
      </c>
      <c r="B8" s="2" t="s">
        <v>59</v>
      </c>
      <c r="C8" s="2" t="s">
        <v>60</v>
      </c>
      <c r="D8" s="2" t="s">
        <v>61</v>
      </c>
    </row>
    <row r="9" ht="36" customHeight="1" spans="1:4" x14ac:dyDescent="0.25">
      <c r="A9" s="6" t="s">
        <v>62</v>
      </c>
      <c r="B9" s="17" t="s">
        <v>63</v>
      </c>
      <c r="C9" s="17" t="s">
        <v>64</v>
      </c>
      <c r="D9" s="17"/>
    </row>
    <row r="10" spans="1:4" x14ac:dyDescent="0.25">
      <c r="A10" s="6" t="s">
        <v>65</v>
      </c>
      <c r="B10" s="15">
        <v>0</v>
      </c>
      <c r="C10" s="15">
        <v>5500</v>
      </c>
      <c r="D10" s="15"/>
    </row>
    <row r="11" spans="1:4" x14ac:dyDescent="0.25">
      <c r="A11" s="6" t="s">
        <v>66</v>
      </c>
      <c r="B11" s="15">
        <v>0</v>
      </c>
      <c r="C11" s="15">
        <v>4400</v>
      </c>
      <c r="D11" s="15"/>
    </row>
    <row r="12" spans="1:4" x14ac:dyDescent="0.25">
      <c r="A12" s="6" t="s">
        <v>67</v>
      </c>
      <c r="B12" s="15">
        <v>132</v>
      </c>
      <c r="C12" s="15">
        <v>132</v>
      </c>
      <c r="D12" s="15"/>
    </row>
    <row r="13" spans="1:4" x14ac:dyDescent="0.25">
      <c r="A13" s="6" t="s">
        <v>68</v>
      </c>
      <c r="B13" s="15">
        <v>0</v>
      </c>
      <c r="C13" s="15">
        <v>0</v>
      </c>
      <c r="D13" s="15">
        <v>0</v>
      </c>
    </row>
    <row r="15" spans="1:4" x14ac:dyDescent="0.25">
      <c r="A15" s="18" t="s">
        <v>69</v>
      </c>
      <c r="B15" s="19">
        <f>IF(B$9="","",N(B$10)+N(B$11)*12+N(B$12)*N($B$4)*N($B$5))</f>
      </c>
      <c r="C15" s="19">
        <f>IF(C$9="","",N(C$10)+N(C$11)*12+N(C$12)*N($B$4)*N($B$5))</f>
      </c>
      <c r="D15" s="19">
        <f>IF(D$9="","",N(D$10)+N(D$11)*12+N(D$12)*N($B$4)*N($B$5))</f>
      </c>
    </row>
    <row r="16" spans="1:4" x14ac:dyDescent="0.25">
      <c r="A16" s="18" t="s">
        <v>70</v>
      </c>
      <c r="B16" s="19">
        <f>IF(B$9="","",N(B$11)*12+N(B$12)*N($B$4)*N($B$5))</f>
      </c>
      <c r="C16" s="19">
        <f>IF(C$9="","",N(C$11)*12+N(C$12)*N($B$4)*N($B$5))</f>
      </c>
      <c r="D16" s="19">
        <f>IF(D$9="","",N(D$11)*12+N(D$12)*N($B$4)*N($B$5))</f>
      </c>
    </row>
    <row r="17" spans="1:4" x14ac:dyDescent="0.25">
      <c r="A17" s="6" t="s">
        <v>71</v>
      </c>
      <c r="B17" s="20">
        <f>IF(B$9="","",MAX(0,B15-N(B$13)))</f>
      </c>
      <c r="C17" s="20">
        <f>IF(C$9="","",MAX(0,C15-N(C$13)))</f>
      </c>
      <c r="D17" s="20">
        <f>IF(D$9="","",MAX(0,D15-N(D$13)))</f>
      </c>
    </row>
    <row r="18" spans="1:4" x14ac:dyDescent="0.25">
      <c r="A18" s="6" t="s">
        <v>72</v>
      </c>
      <c r="B18" s="21">
        <f>IF(OR(B$9="",N($B$3)*N($B$4)=0),"",B16/($B$3*$B$4))</f>
      </c>
      <c r="C18" s="21">
        <f>IF(OR(C$9="",N($B$3)*N($B$4)=0),"",C16/($B$3*$B$4))</f>
      </c>
      <c r="D18" s="21">
        <f>IF(OR(D$9="",N($B$3)*N($B$4)=0),"",D16/($B$3*$B$4))</f>
      </c>
    </row>
    <row r="19" spans="1:4" x14ac:dyDescent="0.25">
      <c r="A19" s="6" t="s">
        <v>73</v>
      </c>
      <c r="B19" s="20">
        <f>IF(OR(B$9="",N($B$4)=0),"",ROUND(B16/$B$4,0))</f>
      </c>
      <c r="C19" s="20">
        <f>IF(OR(C$9="",N($B$4)=0),"",ROUND(C16/$B$4,0))</f>
      </c>
      <c r="D19" s="20">
        <f>IF(OR(D$9="",N($B$4)=0),"",ROUND(D16/$B$4,0))</f>
      </c>
    </row>
    <row r="21" ht="44" customHeight="1" spans="1:4" x14ac:dyDescent="0.25">
      <c r="A21" s="5" t="s">
        <v>74</v>
      </c>
      <c r="B21" s="5"/>
      <c r="C21" s="5"/>
      <c r="D21" s="5"/>
    </row>
    <row r="22" ht="20" customHeight="1" spans="1:4" x14ac:dyDescent="0.25">
      <c r="A22" s="5" t="s">
        <v>75</v>
      </c>
      <c r="B22" s="5"/>
      <c r="C22" s="5"/>
      <c r="D22" s="5"/>
    </row>
  </sheetData>
  <sheetProtection sheet="1" formatColumns="0" formatRows="0"/>
  <mergeCells count="2">
    <mergeCell ref="A21:D21"/>
    <mergeCell ref="A22:D22"/>
  </mergeCells>
  <dataValidations count="4">
    <dataValidation type="whole" allowBlank="1" showErrorMessage="1" errorTitle="金額" error="0以上の整数を入れてください" sqref="B10:D13">
      <formula1>0</formula1>
      <formula2>99999999</formula2>
    </dataValidation>
    <dataValidation type="whole" allowBlank="1" showErrorMessage="1" errorTitle="金額" error="0以上の整数を入れてください" sqref="B3">
      <formula1>0</formula1>
      <formula2>99999999</formula2>
    </dataValidation>
    <dataValidation type="whole" allowBlank="1" showErrorMessage="1" errorTitle="世帯数" error="1〜10000 の整数を入れてください" sqref="B4">
      <formula1>1</formula1>
      <formula2>10000</formula2>
    </dataValidation>
    <dataValidation type="whole" allowBlank="1" showErrorMessage="1" errorTitle="回数" error="1〜12 の整数を入れてください" sqref="B5">
      <formula1>1</formula1>
      <formula2>12</formula2>
    </dataValidation>
  </dataValidation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N1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7" customWidth="1"/>
    <col min="3" max="3" width="14" customWidth="1"/>
    <col min="4" max="6" width="12" customWidth="1"/>
    <col min="7" max="7" width="10" customWidth="1"/>
    <col min="8" max="8" width="14" customWidth="1"/>
    <col min="9" max="9" width="12" customWidth="1"/>
    <col min="10" max="10" width="18" customWidth="1"/>
    <col min="11" max="11" width="26" customWidth="1"/>
    <col min="12" max="12" width="2" customWidth="1"/>
    <col min="13" max="13" width="30" customWidth="1"/>
    <col min="14" max="14" width="10" customWidth="1"/>
  </cols>
  <sheetData>
    <row r="1" ht="26" customHeight="1" spans="1:1" x14ac:dyDescent="0.25">
      <c r="A1" s="1">
        <f>IF(日程!B3="","依頼書の回収",日程!B3&amp;" 依頼書の回収")</f>
      </c>
    </row>
    <row r="3" ht="32" customHeight="1" spans="1:14" x14ac:dyDescent="0.25">
      <c r="A3" s="2" t="s">
        <v>76</v>
      </c>
      <c r="B3" s="2" t="s">
        <v>77</v>
      </c>
      <c r="C3" s="2" t="s">
        <v>78</v>
      </c>
      <c r="D3" s="2" t="s">
        <v>79</v>
      </c>
      <c r="E3" s="2" t="s">
        <v>80</v>
      </c>
      <c r="F3" s="2" t="s">
        <v>81</v>
      </c>
      <c r="G3" s="2" t="s">
        <v>82</v>
      </c>
      <c r="H3" s="2" t="s">
        <v>83</v>
      </c>
      <c r="I3" s="2" t="s">
        <v>84</v>
      </c>
      <c r="J3" s="2" t="s">
        <v>85</v>
      </c>
      <c r="K3" s="2" t="s">
        <v>86</v>
      </c>
      <c r="M3" s="2" t="s">
        <v>87</v>
      </c>
      <c r="N3" s="2" t="s">
        <v>88</v>
      </c>
    </row>
    <row r="4" ht="20" customHeight="1" spans="1:14" x14ac:dyDescent="0.25">
      <c r="A4" s="11">
        <v>1</v>
      </c>
      <c r="B4" s="22" t="s">
        <v>89</v>
      </c>
      <c r="C4" s="22" t="s">
        <v>90</v>
      </c>
      <c r="D4" s="22" t="s">
        <v>91</v>
      </c>
      <c r="E4" s="23">
        <v>46541</v>
      </c>
      <c r="F4" s="23">
        <v>46545</v>
      </c>
      <c r="G4" s="22" t="s">
        <v>92</v>
      </c>
      <c r="H4" s="23"/>
      <c r="I4" s="23">
        <v>46562</v>
      </c>
      <c r="J4" s="22" t="s">
        <v>93</v>
      </c>
      <c r="K4" s="22"/>
      <c r="M4" s="6" t="s">
        <v>94</v>
      </c>
      <c r="N4" s="24">
        <f>COUNTIF($D$4:$D$103,"口座振替")</f>
      </c>
    </row>
    <row r="5" ht="20" customHeight="1" spans="1:14" x14ac:dyDescent="0.25">
      <c r="A5" s="11">
        <v>2</v>
      </c>
      <c r="B5" s="22" t="s">
        <v>89</v>
      </c>
      <c r="C5" s="22" t="s">
        <v>95</v>
      </c>
      <c r="D5" s="22" t="s">
        <v>91</v>
      </c>
      <c r="E5" s="23">
        <v>46541</v>
      </c>
      <c r="F5" s="23">
        <v>46545</v>
      </c>
      <c r="G5" s="22" t="s">
        <v>92</v>
      </c>
      <c r="H5" s="23"/>
      <c r="I5" s="23">
        <v>46562</v>
      </c>
      <c r="J5" s="22" t="s">
        <v>93</v>
      </c>
      <c r="K5" s="22"/>
      <c r="M5" s="6" t="s">
        <v>96</v>
      </c>
      <c r="N5" s="24">
        <f>COUNTIFS($D$4:$D$103,"口座振替",$F$4:$F$103,"&lt;&gt;")</f>
      </c>
    </row>
    <row r="6" ht="20" customHeight="1" spans="1:14" x14ac:dyDescent="0.25">
      <c r="A6" s="11">
        <v>3</v>
      </c>
      <c r="B6" s="22" t="s">
        <v>89</v>
      </c>
      <c r="C6" s="22" t="s">
        <v>97</v>
      </c>
      <c r="D6" s="22" t="s">
        <v>98</v>
      </c>
      <c r="E6" s="23"/>
      <c r="F6" s="23"/>
      <c r="G6" s="22"/>
      <c r="H6" s="23"/>
      <c r="I6" s="23"/>
      <c r="J6" s="22"/>
      <c r="K6" s="22" t="s">
        <v>99</v>
      </c>
      <c r="M6" s="6" t="s">
        <v>100</v>
      </c>
      <c r="N6" s="24">
        <f>N4-N5</f>
      </c>
    </row>
    <row r="7" ht="20" customHeight="1" spans="1:14" x14ac:dyDescent="0.25">
      <c r="A7" s="11">
        <v>4</v>
      </c>
      <c r="B7" s="22" t="s">
        <v>89</v>
      </c>
      <c r="C7" s="22" t="s">
        <v>101</v>
      </c>
      <c r="D7" s="22" t="s">
        <v>91</v>
      </c>
      <c r="E7" s="23">
        <v>46541</v>
      </c>
      <c r="F7" s="23">
        <v>46546</v>
      </c>
      <c r="G7" s="22" t="s">
        <v>92</v>
      </c>
      <c r="H7" s="23"/>
      <c r="I7" s="23">
        <v>46562</v>
      </c>
      <c r="J7" s="22" t="s">
        <v>93</v>
      </c>
      <c r="K7" s="22"/>
      <c r="M7" s="6" t="s">
        <v>102</v>
      </c>
      <c r="N7" s="24">
        <f>COUNTIFS($D$4:$D$103,"口座振替",$G$4:$G$103,"&lt;&gt;なし",$G$4:$G$103,"&lt;&gt;")</f>
      </c>
    </row>
    <row r="8" ht="20" customHeight="1" spans="1:14" x14ac:dyDescent="0.25">
      <c r="A8" s="11">
        <v>5</v>
      </c>
      <c r="B8" s="22" t="s">
        <v>89</v>
      </c>
      <c r="C8" s="22" t="s">
        <v>103</v>
      </c>
      <c r="D8" s="22" t="s">
        <v>91</v>
      </c>
      <c r="E8" s="23">
        <v>46541</v>
      </c>
      <c r="F8" s="23">
        <v>46546</v>
      </c>
      <c r="G8" s="22" t="s">
        <v>104</v>
      </c>
      <c r="H8" s="23">
        <v>46559</v>
      </c>
      <c r="I8" s="23">
        <v>46562</v>
      </c>
      <c r="J8" s="22" t="s">
        <v>93</v>
      </c>
      <c r="K8" s="22" t="s">
        <v>105</v>
      </c>
      <c r="M8" s="6" t="s">
        <v>106</v>
      </c>
      <c r="N8" s="24">
        <f>COUNTIFS($D$4:$D$103,"口座振替",$I$4:$I$103,"&lt;&gt;")</f>
      </c>
    </row>
    <row r="9" ht="20" customHeight="1" spans="1:14" x14ac:dyDescent="0.25">
      <c r="A9" s="11">
        <v>6</v>
      </c>
      <c r="B9" s="22" t="s">
        <v>89</v>
      </c>
      <c r="C9" s="22" t="s">
        <v>107</v>
      </c>
      <c r="D9" s="22" t="s">
        <v>98</v>
      </c>
      <c r="E9" s="23"/>
      <c r="F9" s="23"/>
      <c r="G9" s="22"/>
      <c r="H9" s="23"/>
      <c r="I9" s="23"/>
      <c r="J9" s="22"/>
      <c r="K9" s="22" t="s">
        <v>99</v>
      </c>
      <c r="M9" s="6" t="s">
        <v>93</v>
      </c>
      <c r="N9" s="24">
        <f>COUNTIF($J$4:$J$103,"引き落とし済み")</f>
      </c>
    </row>
    <row r="10" ht="20" customHeight="1" spans="1:14" x14ac:dyDescent="0.25">
      <c r="A10" s="11">
        <v>7</v>
      </c>
      <c r="B10" s="22" t="s">
        <v>89</v>
      </c>
      <c r="C10" s="22" t="s">
        <v>108</v>
      </c>
      <c r="D10" s="22" t="s">
        <v>91</v>
      </c>
      <c r="E10" s="23">
        <v>46541</v>
      </c>
      <c r="F10" s="23">
        <v>46547</v>
      </c>
      <c r="G10" s="22" t="s">
        <v>92</v>
      </c>
      <c r="H10" s="23"/>
      <c r="I10" s="23">
        <v>46562</v>
      </c>
      <c r="J10" s="22" t="s">
        <v>93</v>
      </c>
      <c r="K10" s="22"/>
      <c r="M10" s="6" t="s">
        <v>109</v>
      </c>
      <c r="N10" s="24">
        <f>COUNTIF($J$4:$J$103,"引き落とせなかった")</f>
      </c>
    </row>
    <row r="11" ht="20" customHeight="1" spans="1:11" x14ac:dyDescent="0.25">
      <c r="A11" s="11">
        <v>8</v>
      </c>
      <c r="B11" s="22" t="s">
        <v>89</v>
      </c>
      <c r="C11" s="22" t="s">
        <v>110</v>
      </c>
      <c r="D11" s="22" t="s">
        <v>91</v>
      </c>
      <c r="E11" s="23">
        <v>46541</v>
      </c>
      <c r="F11" s="23">
        <v>46547</v>
      </c>
      <c r="G11" s="22" t="s">
        <v>92</v>
      </c>
      <c r="H11" s="23"/>
      <c r="I11" s="23">
        <v>46562</v>
      </c>
      <c r="J11" s="22" t="s">
        <v>93</v>
      </c>
      <c r="K11" s="22"/>
    </row>
    <row r="12" ht="20" customHeight="1" spans="1:14" x14ac:dyDescent="0.25">
      <c r="A12" s="11">
        <v>9</v>
      </c>
      <c r="B12" s="22" t="s">
        <v>89</v>
      </c>
      <c r="C12" s="22" t="s">
        <v>111</v>
      </c>
      <c r="D12" s="22" t="s">
        <v>98</v>
      </c>
      <c r="E12" s="23"/>
      <c r="F12" s="23"/>
      <c r="G12" s="22"/>
      <c r="H12" s="23"/>
      <c r="I12" s="23"/>
      <c r="J12" s="22"/>
      <c r="K12" s="22" t="s">
        <v>99</v>
      </c>
      <c r="M12" s="6" t="s">
        <v>112</v>
      </c>
      <c r="N12" s="25">
        <f>N9*N(費用の見積!$B$3)</f>
      </c>
    </row>
    <row r="13" ht="20" customHeight="1" spans="1:11" x14ac:dyDescent="0.25">
      <c r="A13" s="11">
        <v>10</v>
      </c>
      <c r="B13" s="22" t="s">
        <v>89</v>
      </c>
      <c r="C13" s="22" t="s">
        <v>113</v>
      </c>
      <c r="D13" s="22" t="s">
        <v>91</v>
      </c>
      <c r="E13" s="23">
        <v>46541</v>
      </c>
      <c r="F13" s="23">
        <v>46548</v>
      </c>
      <c r="G13" s="22" t="s">
        <v>92</v>
      </c>
      <c r="H13" s="23"/>
      <c r="I13" s="23">
        <v>46562</v>
      </c>
      <c r="J13" s="22" t="s">
        <v>93</v>
      </c>
      <c r="K13" s="22"/>
    </row>
    <row r="14" ht="20" customHeight="1" spans="1:14" x14ac:dyDescent="0.25">
      <c r="A14" s="11">
        <v>11</v>
      </c>
      <c r="B14" s="22" t="s">
        <v>114</v>
      </c>
      <c r="C14" s="22" t="s">
        <v>115</v>
      </c>
      <c r="D14" s="22" t="s">
        <v>91</v>
      </c>
      <c r="E14" s="23">
        <v>46541</v>
      </c>
      <c r="F14" s="23">
        <v>46548</v>
      </c>
      <c r="G14" s="22" t="s">
        <v>92</v>
      </c>
      <c r="H14" s="23"/>
      <c r="I14" s="23">
        <v>46562</v>
      </c>
      <c r="J14" s="22" t="s">
        <v>93</v>
      </c>
      <c r="K14" s="22"/>
      <c r="M14" s="26" t="s">
        <v>116</v>
      </c>
      <c r="N14" s="26"/>
    </row>
    <row r="15" ht="20" customHeight="1" spans="1:14" x14ac:dyDescent="0.25">
      <c r="A15" s="11">
        <v>12</v>
      </c>
      <c r="B15" s="22" t="s">
        <v>114</v>
      </c>
      <c r="C15" s="22" t="s">
        <v>117</v>
      </c>
      <c r="D15" s="22" t="s">
        <v>98</v>
      </c>
      <c r="E15" s="23"/>
      <c r="F15" s="23"/>
      <c r="G15" s="22"/>
      <c r="H15" s="23"/>
      <c r="I15" s="23"/>
      <c r="J15" s="22"/>
      <c r="K15" s="22" t="s">
        <v>99</v>
      </c>
      <c r="M15" s="26"/>
      <c r="N15" s="26"/>
    </row>
    <row r="16" ht="20" customHeight="1" spans="1:14" x14ac:dyDescent="0.25">
      <c r="A16" s="11">
        <v>13</v>
      </c>
      <c r="B16" s="22" t="s">
        <v>114</v>
      </c>
      <c r="C16" s="22" t="s">
        <v>118</v>
      </c>
      <c r="D16" s="22" t="s">
        <v>91</v>
      </c>
      <c r="E16" s="23">
        <v>46541</v>
      </c>
      <c r="F16" s="23">
        <v>46549</v>
      </c>
      <c r="G16" s="22" t="s">
        <v>92</v>
      </c>
      <c r="H16" s="23"/>
      <c r="I16" s="23">
        <v>46562</v>
      </c>
      <c r="J16" s="22" t="s">
        <v>93</v>
      </c>
      <c r="K16" s="22"/>
      <c r="M16" s="26"/>
      <c r="N16" s="26"/>
    </row>
    <row r="17" ht="20" customHeight="1" spans="1:11" x14ac:dyDescent="0.25">
      <c r="A17" s="11">
        <v>14</v>
      </c>
      <c r="B17" s="22" t="s">
        <v>114</v>
      </c>
      <c r="C17" s="22" t="s">
        <v>119</v>
      </c>
      <c r="D17" s="22" t="s">
        <v>91</v>
      </c>
      <c r="E17" s="23">
        <v>46541</v>
      </c>
      <c r="F17" s="23">
        <v>46549</v>
      </c>
      <c r="G17" s="22" t="s">
        <v>92</v>
      </c>
      <c r="H17" s="23"/>
      <c r="I17" s="23">
        <v>46562</v>
      </c>
      <c r="J17" s="22" t="s">
        <v>93</v>
      </c>
      <c r="K17" s="22"/>
    </row>
    <row r="18" ht="20" customHeight="1" spans="1:11" x14ac:dyDescent="0.25">
      <c r="A18" s="11">
        <v>15</v>
      </c>
      <c r="B18" s="22" t="s">
        <v>114</v>
      </c>
      <c r="C18" s="22" t="s">
        <v>120</v>
      </c>
      <c r="D18" s="22" t="s">
        <v>98</v>
      </c>
      <c r="E18" s="23"/>
      <c r="F18" s="23"/>
      <c r="G18" s="22"/>
      <c r="H18" s="23"/>
      <c r="I18" s="23"/>
      <c r="J18" s="22"/>
      <c r="K18" s="22" t="s">
        <v>99</v>
      </c>
    </row>
    <row r="19" ht="20" customHeight="1" spans="1:11" x14ac:dyDescent="0.25">
      <c r="A19" s="11">
        <v>16</v>
      </c>
      <c r="B19" s="22" t="s">
        <v>114</v>
      </c>
      <c r="C19" s="22" t="s">
        <v>121</v>
      </c>
      <c r="D19" s="22" t="s">
        <v>91</v>
      </c>
      <c r="E19" s="23">
        <v>46541</v>
      </c>
      <c r="F19" s="23">
        <v>46550</v>
      </c>
      <c r="G19" s="22" t="s">
        <v>92</v>
      </c>
      <c r="H19" s="23"/>
      <c r="I19" s="23">
        <v>46562</v>
      </c>
      <c r="J19" s="22" t="s">
        <v>93</v>
      </c>
      <c r="K19" s="22"/>
    </row>
    <row r="20" ht="20" customHeight="1" spans="1:11" x14ac:dyDescent="0.25">
      <c r="A20" s="11">
        <v>17</v>
      </c>
      <c r="B20" s="22" t="s">
        <v>114</v>
      </c>
      <c r="C20" s="22" t="s">
        <v>122</v>
      </c>
      <c r="D20" s="22" t="s">
        <v>91</v>
      </c>
      <c r="E20" s="23">
        <v>46541</v>
      </c>
      <c r="F20" s="23">
        <v>46550</v>
      </c>
      <c r="G20" s="22" t="s">
        <v>92</v>
      </c>
      <c r="H20" s="23"/>
      <c r="I20" s="23">
        <v>46562</v>
      </c>
      <c r="J20" s="22" t="s">
        <v>109</v>
      </c>
      <c r="K20" s="22"/>
    </row>
    <row r="21" ht="20" customHeight="1" spans="1:11" x14ac:dyDescent="0.25">
      <c r="A21" s="11">
        <v>18</v>
      </c>
      <c r="B21" s="22" t="s">
        <v>114</v>
      </c>
      <c r="C21" s="22" t="s">
        <v>123</v>
      </c>
      <c r="D21" s="22" t="s">
        <v>98</v>
      </c>
      <c r="E21" s="23"/>
      <c r="F21" s="23"/>
      <c r="G21" s="22"/>
      <c r="H21" s="23"/>
      <c r="I21" s="23"/>
      <c r="J21" s="22"/>
      <c r="K21" s="22" t="s">
        <v>99</v>
      </c>
    </row>
    <row r="22" ht="20" customHeight="1" spans="1:11" x14ac:dyDescent="0.25">
      <c r="A22" s="11">
        <v>19</v>
      </c>
      <c r="B22" s="22" t="s">
        <v>114</v>
      </c>
      <c r="C22" s="22" t="s">
        <v>124</v>
      </c>
      <c r="D22" s="22" t="s">
        <v>91</v>
      </c>
      <c r="E22" s="23">
        <v>46541</v>
      </c>
      <c r="F22" s="23">
        <v>46551</v>
      </c>
      <c r="G22" s="22" t="s">
        <v>92</v>
      </c>
      <c r="H22" s="23"/>
      <c r="I22" s="23">
        <v>46562</v>
      </c>
      <c r="J22" s="22" t="s">
        <v>93</v>
      </c>
      <c r="K22" s="22"/>
    </row>
    <row r="23" ht="20" customHeight="1" spans="1:11" x14ac:dyDescent="0.25">
      <c r="A23" s="11">
        <v>20</v>
      </c>
      <c r="B23" s="22" t="s">
        <v>114</v>
      </c>
      <c r="C23" s="22" t="s">
        <v>125</v>
      </c>
      <c r="D23" s="22" t="s">
        <v>91</v>
      </c>
      <c r="E23" s="23">
        <v>46541</v>
      </c>
      <c r="F23" s="23">
        <v>46551</v>
      </c>
      <c r="G23" s="22" t="s">
        <v>92</v>
      </c>
      <c r="H23" s="23"/>
      <c r="I23" s="23">
        <v>46562</v>
      </c>
      <c r="J23" s="22" t="s">
        <v>93</v>
      </c>
      <c r="K23" s="22"/>
    </row>
    <row r="24" ht="20" customHeight="1" spans="1:11" x14ac:dyDescent="0.25">
      <c r="A24" s="11">
        <v>21</v>
      </c>
      <c r="B24" s="22" t="s">
        <v>126</v>
      </c>
      <c r="C24" s="22" t="s">
        <v>127</v>
      </c>
      <c r="D24" s="22" t="s">
        <v>91</v>
      </c>
      <c r="E24" s="23">
        <v>46541</v>
      </c>
      <c r="F24" s="23">
        <v>46552</v>
      </c>
      <c r="G24" s="22" t="s">
        <v>128</v>
      </c>
      <c r="H24" s="23">
        <v>46559</v>
      </c>
      <c r="I24" s="23">
        <v>46562</v>
      </c>
      <c r="J24" s="22" t="s">
        <v>93</v>
      </c>
      <c r="K24" s="22" t="s">
        <v>129</v>
      </c>
    </row>
    <row r="25" ht="20" customHeight="1" spans="1:11" x14ac:dyDescent="0.25">
      <c r="A25" s="11">
        <v>22</v>
      </c>
      <c r="B25" s="22" t="s">
        <v>126</v>
      </c>
      <c r="C25" s="22" t="s">
        <v>130</v>
      </c>
      <c r="D25" s="22" t="s">
        <v>91</v>
      </c>
      <c r="E25" s="23">
        <v>46541</v>
      </c>
      <c r="F25" s="23">
        <v>46552</v>
      </c>
      <c r="G25" s="22" t="s">
        <v>92</v>
      </c>
      <c r="H25" s="23"/>
      <c r="I25" s="23">
        <v>46562</v>
      </c>
      <c r="J25" s="22" t="s">
        <v>93</v>
      </c>
      <c r="K25" s="22"/>
    </row>
    <row r="26" ht="20" customHeight="1" spans="1:11" x14ac:dyDescent="0.25">
      <c r="A26" s="11">
        <v>23</v>
      </c>
      <c r="B26" s="22" t="s">
        <v>126</v>
      </c>
      <c r="C26" s="22" t="s">
        <v>131</v>
      </c>
      <c r="D26" s="22" t="s">
        <v>98</v>
      </c>
      <c r="E26" s="23"/>
      <c r="F26" s="23"/>
      <c r="G26" s="22"/>
      <c r="H26" s="23"/>
      <c r="I26" s="23"/>
      <c r="J26" s="22"/>
      <c r="K26" s="22" t="s">
        <v>99</v>
      </c>
    </row>
    <row r="27" ht="20" customHeight="1" spans="1:11" x14ac:dyDescent="0.25">
      <c r="A27" s="11">
        <v>24</v>
      </c>
      <c r="B27" s="22" t="s">
        <v>126</v>
      </c>
      <c r="C27" s="22" t="s">
        <v>132</v>
      </c>
      <c r="D27" s="22" t="s">
        <v>91</v>
      </c>
      <c r="E27" s="23">
        <v>46541</v>
      </c>
      <c r="F27" s="23">
        <v>46553</v>
      </c>
      <c r="G27" s="22" t="s">
        <v>92</v>
      </c>
      <c r="H27" s="23"/>
      <c r="I27" s="23">
        <v>46562</v>
      </c>
      <c r="J27" s="22" t="s">
        <v>93</v>
      </c>
      <c r="K27" s="22"/>
    </row>
    <row r="28" ht="20" customHeight="1" spans="1:11" x14ac:dyDescent="0.25">
      <c r="A28" s="11">
        <v>25</v>
      </c>
      <c r="B28" s="22" t="s">
        <v>126</v>
      </c>
      <c r="C28" s="22" t="s">
        <v>133</v>
      </c>
      <c r="D28" s="22" t="s">
        <v>98</v>
      </c>
      <c r="E28" s="23"/>
      <c r="F28" s="23"/>
      <c r="G28" s="22"/>
      <c r="H28" s="23"/>
      <c r="I28" s="23"/>
      <c r="J28" s="22"/>
      <c r="K28" s="22" t="s">
        <v>99</v>
      </c>
    </row>
    <row r="29" ht="20" customHeight="1" spans="1:11" x14ac:dyDescent="0.25">
      <c r="A29" s="11">
        <v>26</v>
      </c>
      <c r="B29" s="22" t="s">
        <v>126</v>
      </c>
      <c r="C29" s="22" t="s">
        <v>134</v>
      </c>
      <c r="D29" s="22" t="s">
        <v>91</v>
      </c>
      <c r="E29" s="23">
        <v>46541</v>
      </c>
      <c r="F29" s="23">
        <v>46553</v>
      </c>
      <c r="G29" s="22" t="s">
        <v>92</v>
      </c>
      <c r="H29" s="23"/>
      <c r="I29" s="23">
        <v>46562</v>
      </c>
      <c r="J29" s="22" t="s">
        <v>93</v>
      </c>
      <c r="K29" s="22"/>
    </row>
    <row r="30" ht="20" customHeight="1" spans="1:11" x14ac:dyDescent="0.25">
      <c r="A30" s="11">
        <v>27</v>
      </c>
      <c r="B30" s="22" t="s">
        <v>126</v>
      </c>
      <c r="C30" s="22" t="s">
        <v>135</v>
      </c>
      <c r="D30" s="22" t="s">
        <v>91</v>
      </c>
      <c r="E30" s="23">
        <v>46541</v>
      </c>
      <c r="F30" s="23">
        <v>46554</v>
      </c>
      <c r="G30" s="22" t="s">
        <v>92</v>
      </c>
      <c r="H30" s="23"/>
      <c r="I30" s="23">
        <v>46562</v>
      </c>
      <c r="J30" s="22" t="s">
        <v>93</v>
      </c>
      <c r="K30" s="22"/>
    </row>
    <row r="31" ht="20" customHeight="1" spans="1:11" x14ac:dyDescent="0.25">
      <c r="A31" s="11">
        <v>28</v>
      </c>
      <c r="B31" s="22" t="s">
        <v>126</v>
      </c>
      <c r="C31" s="22" t="s">
        <v>136</v>
      </c>
      <c r="D31" s="22" t="s">
        <v>98</v>
      </c>
      <c r="E31" s="23"/>
      <c r="F31" s="23"/>
      <c r="G31" s="22"/>
      <c r="H31" s="23"/>
      <c r="I31" s="23"/>
      <c r="J31" s="22"/>
      <c r="K31" s="22" t="s">
        <v>99</v>
      </c>
    </row>
    <row r="32" ht="20" customHeight="1" spans="1:11" x14ac:dyDescent="0.25">
      <c r="A32" s="11">
        <v>29</v>
      </c>
      <c r="B32" s="22" t="s">
        <v>126</v>
      </c>
      <c r="C32" s="22" t="s">
        <v>137</v>
      </c>
      <c r="D32" s="22" t="s">
        <v>91</v>
      </c>
      <c r="E32" s="23">
        <v>46541</v>
      </c>
      <c r="F32" s="23">
        <v>46555</v>
      </c>
      <c r="G32" s="22" t="s">
        <v>92</v>
      </c>
      <c r="H32" s="23"/>
      <c r="I32" s="23">
        <v>46562</v>
      </c>
      <c r="J32" s="22" t="s">
        <v>93</v>
      </c>
      <c r="K32" s="22"/>
    </row>
    <row r="33" ht="20" customHeight="1" spans="1:11" x14ac:dyDescent="0.25">
      <c r="A33" s="11">
        <v>30</v>
      </c>
      <c r="B33" s="22" t="s">
        <v>126</v>
      </c>
      <c r="C33" s="22" t="s">
        <v>138</v>
      </c>
      <c r="D33" s="22" t="s">
        <v>98</v>
      </c>
      <c r="E33" s="23"/>
      <c r="F33" s="23"/>
      <c r="G33" s="22"/>
      <c r="H33" s="23"/>
      <c r="I33" s="23"/>
      <c r="J33" s="22"/>
      <c r="K33" s="22" t="s">
        <v>99</v>
      </c>
    </row>
    <row r="34" ht="20" customHeight="1" spans="1:11" x14ac:dyDescent="0.25">
      <c r="A34" s="11">
        <v>31</v>
      </c>
      <c r="B34" s="22"/>
      <c r="C34" s="22"/>
      <c r="D34" s="22"/>
      <c r="E34" s="23"/>
      <c r="F34" s="23"/>
      <c r="G34" s="22"/>
      <c r="H34" s="23"/>
      <c r="I34" s="23"/>
      <c r="J34" s="22"/>
      <c r="K34" s="22"/>
    </row>
    <row r="35" ht="20" customHeight="1" spans="1:11" x14ac:dyDescent="0.25">
      <c r="A35" s="11">
        <v>32</v>
      </c>
      <c r="B35" s="22"/>
      <c r="C35" s="22"/>
      <c r="D35" s="22"/>
      <c r="E35" s="23"/>
      <c r="F35" s="23"/>
      <c r="G35" s="22"/>
      <c r="H35" s="23"/>
      <c r="I35" s="23"/>
      <c r="J35" s="22"/>
      <c r="K35" s="22"/>
    </row>
    <row r="36" ht="20" customHeight="1" spans="1:11" x14ac:dyDescent="0.25">
      <c r="A36" s="11">
        <v>33</v>
      </c>
      <c r="B36" s="22"/>
      <c r="C36" s="22"/>
      <c r="D36" s="22"/>
      <c r="E36" s="23"/>
      <c r="F36" s="23"/>
      <c r="G36" s="22"/>
      <c r="H36" s="23"/>
      <c r="I36" s="23"/>
      <c r="J36" s="22"/>
      <c r="K36" s="22"/>
    </row>
    <row r="37" ht="20" customHeight="1" spans="1:11" x14ac:dyDescent="0.25">
      <c r="A37" s="11">
        <v>34</v>
      </c>
      <c r="B37" s="22"/>
      <c r="C37" s="22"/>
      <c r="D37" s="22"/>
      <c r="E37" s="23"/>
      <c r="F37" s="23"/>
      <c r="G37" s="22"/>
      <c r="H37" s="23"/>
      <c r="I37" s="23"/>
      <c r="J37" s="22"/>
      <c r="K37" s="22"/>
    </row>
    <row r="38" ht="20" customHeight="1" spans="1:11" x14ac:dyDescent="0.25">
      <c r="A38" s="11">
        <v>35</v>
      </c>
      <c r="B38" s="22"/>
      <c r="C38" s="22"/>
      <c r="D38" s="22"/>
      <c r="E38" s="23"/>
      <c r="F38" s="23"/>
      <c r="G38" s="22"/>
      <c r="H38" s="23"/>
      <c r="I38" s="23"/>
      <c r="J38" s="22"/>
      <c r="K38" s="22"/>
    </row>
    <row r="39" ht="20" customHeight="1" spans="1:11" x14ac:dyDescent="0.25">
      <c r="A39" s="11">
        <v>36</v>
      </c>
      <c r="B39" s="22"/>
      <c r="C39" s="22"/>
      <c r="D39" s="22"/>
      <c r="E39" s="23"/>
      <c r="F39" s="23"/>
      <c r="G39" s="22"/>
      <c r="H39" s="23"/>
      <c r="I39" s="23"/>
      <c r="J39" s="22"/>
      <c r="K39" s="22"/>
    </row>
    <row r="40" ht="20" customHeight="1" spans="1:11" x14ac:dyDescent="0.25">
      <c r="A40" s="11">
        <v>37</v>
      </c>
      <c r="B40" s="22"/>
      <c r="C40" s="22"/>
      <c r="D40" s="22"/>
      <c r="E40" s="23"/>
      <c r="F40" s="23"/>
      <c r="G40" s="22"/>
      <c r="H40" s="23"/>
      <c r="I40" s="23"/>
      <c r="J40" s="22"/>
      <c r="K40" s="22"/>
    </row>
    <row r="41" ht="20" customHeight="1" spans="1:11" x14ac:dyDescent="0.25">
      <c r="A41" s="11">
        <v>38</v>
      </c>
      <c r="B41" s="22"/>
      <c r="C41" s="22"/>
      <c r="D41" s="22"/>
      <c r="E41" s="23"/>
      <c r="F41" s="23"/>
      <c r="G41" s="22"/>
      <c r="H41" s="23"/>
      <c r="I41" s="23"/>
      <c r="J41" s="22"/>
      <c r="K41" s="22"/>
    </row>
    <row r="42" ht="20" customHeight="1" spans="1:11" x14ac:dyDescent="0.25">
      <c r="A42" s="11">
        <v>39</v>
      </c>
      <c r="B42" s="22"/>
      <c r="C42" s="22"/>
      <c r="D42" s="22"/>
      <c r="E42" s="23"/>
      <c r="F42" s="23"/>
      <c r="G42" s="22"/>
      <c r="H42" s="23"/>
      <c r="I42" s="23"/>
      <c r="J42" s="22"/>
      <c r="K42" s="22"/>
    </row>
    <row r="43" ht="20" customHeight="1" spans="1:11" x14ac:dyDescent="0.25">
      <c r="A43" s="11">
        <v>40</v>
      </c>
      <c r="B43" s="22"/>
      <c r="C43" s="22"/>
      <c r="D43" s="22"/>
      <c r="E43" s="23"/>
      <c r="F43" s="23"/>
      <c r="G43" s="22"/>
      <c r="H43" s="23"/>
      <c r="I43" s="23"/>
      <c r="J43" s="22"/>
      <c r="K43" s="22"/>
    </row>
    <row r="44" ht="20" customHeight="1" spans="1:11" x14ac:dyDescent="0.25">
      <c r="A44" s="11">
        <v>41</v>
      </c>
      <c r="B44" s="22"/>
      <c r="C44" s="22"/>
      <c r="D44" s="22"/>
      <c r="E44" s="23"/>
      <c r="F44" s="23"/>
      <c r="G44" s="22"/>
      <c r="H44" s="23"/>
      <c r="I44" s="23"/>
      <c r="J44" s="22"/>
      <c r="K44" s="22"/>
    </row>
    <row r="45" ht="20" customHeight="1" spans="1:11" x14ac:dyDescent="0.25">
      <c r="A45" s="11">
        <v>42</v>
      </c>
      <c r="B45" s="22"/>
      <c r="C45" s="22"/>
      <c r="D45" s="22"/>
      <c r="E45" s="23"/>
      <c r="F45" s="23"/>
      <c r="G45" s="22"/>
      <c r="H45" s="23"/>
      <c r="I45" s="23"/>
      <c r="J45" s="22"/>
      <c r="K45" s="22"/>
    </row>
    <row r="46" ht="20" customHeight="1" spans="1:11" x14ac:dyDescent="0.25">
      <c r="A46" s="11">
        <v>43</v>
      </c>
      <c r="B46" s="22"/>
      <c r="C46" s="22"/>
      <c r="D46" s="22"/>
      <c r="E46" s="23"/>
      <c r="F46" s="23"/>
      <c r="G46" s="22"/>
      <c r="H46" s="23"/>
      <c r="I46" s="23"/>
      <c r="J46" s="22"/>
      <c r="K46" s="22"/>
    </row>
    <row r="47" ht="20" customHeight="1" spans="1:11" x14ac:dyDescent="0.25">
      <c r="A47" s="11">
        <v>44</v>
      </c>
      <c r="B47" s="22"/>
      <c r="C47" s="22"/>
      <c r="D47" s="22"/>
      <c r="E47" s="23"/>
      <c r="F47" s="23"/>
      <c r="G47" s="22"/>
      <c r="H47" s="23"/>
      <c r="I47" s="23"/>
      <c r="J47" s="22"/>
      <c r="K47" s="22"/>
    </row>
    <row r="48" ht="20" customHeight="1" spans="1:11" x14ac:dyDescent="0.25">
      <c r="A48" s="11">
        <v>45</v>
      </c>
      <c r="B48" s="22"/>
      <c r="C48" s="22"/>
      <c r="D48" s="22"/>
      <c r="E48" s="23"/>
      <c r="F48" s="23"/>
      <c r="G48" s="22"/>
      <c r="H48" s="23"/>
      <c r="I48" s="23"/>
      <c r="J48" s="22"/>
      <c r="K48" s="22"/>
    </row>
    <row r="49" ht="20" customHeight="1" spans="1:11" x14ac:dyDescent="0.25">
      <c r="A49" s="11">
        <v>46</v>
      </c>
      <c r="B49" s="22"/>
      <c r="C49" s="22"/>
      <c r="D49" s="22"/>
      <c r="E49" s="23"/>
      <c r="F49" s="23"/>
      <c r="G49" s="22"/>
      <c r="H49" s="23"/>
      <c r="I49" s="23"/>
      <c r="J49" s="22"/>
      <c r="K49" s="22"/>
    </row>
    <row r="50" ht="20" customHeight="1" spans="1:11" x14ac:dyDescent="0.25">
      <c r="A50" s="11">
        <v>47</v>
      </c>
      <c r="B50" s="22"/>
      <c r="C50" s="22"/>
      <c r="D50" s="22"/>
      <c r="E50" s="23"/>
      <c r="F50" s="23"/>
      <c r="G50" s="22"/>
      <c r="H50" s="23"/>
      <c r="I50" s="23"/>
      <c r="J50" s="22"/>
      <c r="K50" s="22"/>
    </row>
    <row r="51" ht="20" customHeight="1" spans="1:11" x14ac:dyDescent="0.25">
      <c r="A51" s="11">
        <v>48</v>
      </c>
      <c r="B51" s="22"/>
      <c r="C51" s="22"/>
      <c r="D51" s="22"/>
      <c r="E51" s="23"/>
      <c r="F51" s="23"/>
      <c r="G51" s="22"/>
      <c r="H51" s="23"/>
      <c r="I51" s="23"/>
      <c r="J51" s="22"/>
      <c r="K51" s="22"/>
    </row>
    <row r="52" ht="20" customHeight="1" spans="1:11" x14ac:dyDescent="0.25">
      <c r="A52" s="11">
        <v>49</v>
      </c>
      <c r="B52" s="22"/>
      <c r="C52" s="22"/>
      <c r="D52" s="22"/>
      <c r="E52" s="23"/>
      <c r="F52" s="23"/>
      <c r="G52" s="22"/>
      <c r="H52" s="23"/>
      <c r="I52" s="23"/>
      <c r="J52" s="22"/>
      <c r="K52" s="22"/>
    </row>
    <row r="53" ht="20" customHeight="1" spans="1:11" x14ac:dyDescent="0.25">
      <c r="A53" s="11">
        <v>50</v>
      </c>
      <c r="B53" s="22"/>
      <c r="C53" s="22"/>
      <c r="D53" s="22"/>
      <c r="E53" s="23"/>
      <c r="F53" s="23"/>
      <c r="G53" s="22"/>
      <c r="H53" s="23"/>
      <c r="I53" s="23"/>
      <c r="J53" s="22"/>
      <c r="K53" s="22"/>
    </row>
    <row r="54" ht="20" customHeight="1" spans="1:11" x14ac:dyDescent="0.25">
      <c r="A54" s="11">
        <v>51</v>
      </c>
      <c r="B54" s="22"/>
      <c r="C54" s="22"/>
      <c r="D54" s="22"/>
      <c r="E54" s="23"/>
      <c r="F54" s="23"/>
      <c r="G54" s="22"/>
      <c r="H54" s="23"/>
      <c r="I54" s="23"/>
      <c r="J54" s="22"/>
      <c r="K54" s="22"/>
    </row>
    <row r="55" ht="20" customHeight="1" spans="1:11" x14ac:dyDescent="0.25">
      <c r="A55" s="11">
        <v>52</v>
      </c>
      <c r="B55" s="22"/>
      <c r="C55" s="22"/>
      <c r="D55" s="22"/>
      <c r="E55" s="23"/>
      <c r="F55" s="23"/>
      <c r="G55" s="22"/>
      <c r="H55" s="23"/>
      <c r="I55" s="23"/>
      <c r="J55" s="22"/>
      <c r="K55" s="22"/>
    </row>
    <row r="56" ht="20" customHeight="1" spans="1:11" x14ac:dyDescent="0.25">
      <c r="A56" s="11">
        <v>53</v>
      </c>
      <c r="B56" s="22"/>
      <c r="C56" s="22"/>
      <c r="D56" s="22"/>
      <c r="E56" s="23"/>
      <c r="F56" s="23"/>
      <c r="G56" s="22"/>
      <c r="H56" s="23"/>
      <c r="I56" s="23"/>
      <c r="J56" s="22"/>
      <c r="K56" s="22"/>
    </row>
    <row r="57" ht="20" customHeight="1" spans="1:11" x14ac:dyDescent="0.25">
      <c r="A57" s="11">
        <v>54</v>
      </c>
      <c r="B57" s="22"/>
      <c r="C57" s="22"/>
      <c r="D57" s="22"/>
      <c r="E57" s="23"/>
      <c r="F57" s="23"/>
      <c r="G57" s="22"/>
      <c r="H57" s="23"/>
      <c r="I57" s="23"/>
      <c r="J57" s="22"/>
      <c r="K57" s="22"/>
    </row>
    <row r="58" ht="20" customHeight="1" spans="1:11" x14ac:dyDescent="0.25">
      <c r="A58" s="11">
        <v>55</v>
      </c>
      <c r="B58" s="22"/>
      <c r="C58" s="22"/>
      <c r="D58" s="22"/>
      <c r="E58" s="23"/>
      <c r="F58" s="23"/>
      <c r="G58" s="22"/>
      <c r="H58" s="23"/>
      <c r="I58" s="23"/>
      <c r="J58" s="22"/>
      <c r="K58" s="22"/>
    </row>
    <row r="59" ht="20" customHeight="1" spans="1:11" x14ac:dyDescent="0.25">
      <c r="A59" s="11">
        <v>56</v>
      </c>
      <c r="B59" s="22"/>
      <c r="C59" s="22"/>
      <c r="D59" s="22"/>
      <c r="E59" s="23"/>
      <c r="F59" s="23"/>
      <c r="G59" s="22"/>
      <c r="H59" s="23"/>
      <c r="I59" s="23"/>
      <c r="J59" s="22"/>
      <c r="K59" s="22"/>
    </row>
    <row r="60" ht="20" customHeight="1" spans="1:11" x14ac:dyDescent="0.25">
      <c r="A60" s="11">
        <v>57</v>
      </c>
      <c r="B60" s="22"/>
      <c r="C60" s="22"/>
      <c r="D60" s="22"/>
      <c r="E60" s="23"/>
      <c r="F60" s="23"/>
      <c r="G60" s="22"/>
      <c r="H60" s="23"/>
      <c r="I60" s="23"/>
      <c r="J60" s="22"/>
      <c r="K60" s="22"/>
    </row>
    <row r="61" ht="20" customHeight="1" spans="1:11" x14ac:dyDescent="0.25">
      <c r="A61" s="11">
        <v>58</v>
      </c>
      <c r="B61" s="22"/>
      <c r="C61" s="22"/>
      <c r="D61" s="22"/>
      <c r="E61" s="23"/>
      <c r="F61" s="23"/>
      <c r="G61" s="22"/>
      <c r="H61" s="23"/>
      <c r="I61" s="23"/>
      <c r="J61" s="22"/>
      <c r="K61" s="22"/>
    </row>
    <row r="62" ht="20" customHeight="1" spans="1:11" x14ac:dyDescent="0.25">
      <c r="A62" s="11">
        <v>59</v>
      </c>
      <c r="B62" s="22"/>
      <c r="C62" s="22"/>
      <c r="D62" s="22"/>
      <c r="E62" s="23"/>
      <c r="F62" s="23"/>
      <c r="G62" s="22"/>
      <c r="H62" s="23"/>
      <c r="I62" s="23"/>
      <c r="J62" s="22"/>
      <c r="K62" s="22"/>
    </row>
    <row r="63" ht="20" customHeight="1" spans="1:11" x14ac:dyDescent="0.25">
      <c r="A63" s="11">
        <v>60</v>
      </c>
      <c r="B63" s="22"/>
      <c r="C63" s="22"/>
      <c r="D63" s="22"/>
      <c r="E63" s="23"/>
      <c r="F63" s="23"/>
      <c r="G63" s="22"/>
      <c r="H63" s="23"/>
      <c r="I63" s="23"/>
      <c r="J63" s="22"/>
      <c r="K63" s="22"/>
    </row>
    <row r="64" ht="20" customHeight="1" spans="1:11" x14ac:dyDescent="0.25">
      <c r="A64" s="11">
        <v>61</v>
      </c>
      <c r="B64" s="22"/>
      <c r="C64" s="22"/>
      <c r="D64" s="22"/>
      <c r="E64" s="23"/>
      <c r="F64" s="23"/>
      <c r="G64" s="22"/>
      <c r="H64" s="23"/>
      <c r="I64" s="23"/>
      <c r="J64" s="22"/>
      <c r="K64" s="22"/>
    </row>
    <row r="65" ht="20" customHeight="1" spans="1:11" x14ac:dyDescent="0.25">
      <c r="A65" s="11">
        <v>62</v>
      </c>
      <c r="B65" s="22"/>
      <c r="C65" s="22"/>
      <c r="D65" s="22"/>
      <c r="E65" s="23"/>
      <c r="F65" s="23"/>
      <c r="G65" s="22"/>
      <c r="H65" s="23"/>
      <c r="I65" s="23"/>
      <c r="J65" s="22"/>
      <c r="K65" s="22"/>
    </row>
    <row r="66" ht="20" customHeight="1" spans="1:11" x14ac:dyDescent="0.25">
      <c r="A66" s="11">
        <v>63</v>
      </c>
      <c r="B66" s="22"/>
      <c r="C66" s="22"/>
      <c r="D66" s="22"/>
      <c r="E66" s="23"/>
      <c r="F66" s="23"/>
      <c r="G66" s="22"/>
      <c r="H66" s="23"/>
      <c r="I66" s="23"/>
      <c r="J66" s="22"/>
      <c r="K66" s="22"/>
    </row>
    <row r="67" ht="20" customHeight="1" spans="1:11" x14ac:dyDescent="0.25">
      <c r="A67" s="11">
        <v>64</v>
      </c>
      <c r="B67" s="22"/>
      <c r="C67" s="22"/>
      <c r="D67" s="22"/>
      <c r="E67" s="23"/>
      <c r="F67" s="23"/>
      <c r="G67" s="22"/>
      <c r="H67" s="23"/>
      <c r="I67" s="23"/>
      <c r="J67" s="22"/>
      <c r="K67" s="22"/>
    </row>
    <row r="68" ht="20" customHeight="1" spans="1:11" x14ac:dyDescent="0.25">
      <c r="A68" s="11">
        <v>65</v>
      </c>
      <c r="B68" s="22"/>
      <c r="C68" s="22"/>
      <c r="D68" s="22"/>
      <c r="E68" s="23"/>
      <c r="F68" s="23"/>
      <c r="G68" s="22"/>
      <c r="H68" s="23"/>
      <c r="I68" s="23"/>
      <c r="J68" s="22"/>
      <c r="K68" s="22"/>
    </row>
    <row r="69" ht="20" customHeight="1" spans="1:11" x14ac:dyDescent="0.25">
      <c r="A69" s="11">
        <v>66</v>
      </c>
      <c r="B69" s="22"/>
      <c r="C69" s="22"/>
      <c r="D69" s="22"/>
      <c r="E69" s="23"/>
      <c r="F69" s="23"/>
      <c r="G69" s="22"/>
      <c r="H69" s="23"/>
      <c r="I69" s="23"/>
      <c r="J69" s="22"/>
      <c r="K69" s="22"/>
    </row>
    <row r="70" ht="20" customHeight="1" spans="1:11" x14ac:dyDescent="0.25">
      <c r="A70" s="11">
        <v>67</v>
      </c>
      <c r="B70" s="22"/>
      <c r="C70" s="22"/>
      <c r="D70" s="22"/>
      <c r="E70" s="23"/>
      <c r="F70" s="23"/>
      <c r="G70" s="22"/>
      <c r="H70" s="23"/>
      <c r="I70" s="23"/>
      <c r="J70" s="22"/>
      <c r="K70" s="22"/>
    </row>
    <row r="71" ht="20" customHeight="1" spans="1:11" x14ac:dyDescent="0.25">
      <c r="A71" s="11">
        <v>68</v>
      </c>
      <c r="B71" s="22"/>
      <c r="C71" s="22"/>
      <c r="D71" s="22"/>
      <c r="E71" s="23"/>
      <c r="F71" s="23"/>
      <c r="G71" s="22"/>
      <c r="H71" s="23"/>
      <c r="I71" s="23"/>
      <c r="J71" s="22"/>
      <c r="K71" s="22"/>
    </row>
    <row r="72" ht="20" customHeight="1" spans="1:11" x14ac:dyDescent="0.25">
      <c r="A72" s="11">
        <v>69</v>
      </c>
      <c r="B72" s="22"/>
      <c r="C72" s="22"/>
      <c r="D72" s="22"/>
      <c r="E72" s="23"/>
      <c r="F72" s="23"/>
      <c r="G72" s="22"/>
      <c r="H72" s="23"/>
      <c r="I72" s="23"/>
      <c r="J72" s="22"/>
      <c r="K72" s="22"/>
    </row>
    <row r="73" ht="20" customHeight="1" spans="1:11" x14ac:dyDescent="0.25">
      <c r="A73" s="11">
        <v>70</v>
      </c>
      <c r="B73" s="22"/>
      <c r="C73" s="22"/>
      <c r="D73" s="22"/>
      <c r="E73" s="23"/>
      <c r="F73" s="23"/>
      <c r="G73" s="22"/>
      <c r="H73" s="23"/>
      <c r="I73" s="23"/>
      <c r="J73" s="22"/>
      <c r="K73" s="22"/>
    </row>
    <row r="74" ht="20" customHeight="1" spans="1:11" x14ac:dyDescent="0.25">
      <c r="A74" s="11">
        <v>71</v>
      </c>
      <c r="B74" s="22"/>
      <c r="C74" s="22"/>
      <c r="D74" s="22"/>
      <c r="E74" s="23"/>
      <c r="F74" s="23"/>
      <c r="G74" s="22"/>
      <c r="H74" s="23"/>
      <c r="I74" s="23"/>
      <c r="J74" s="22"/>
      <c r="K74" s="22"/>
    </row>
    <row r="75" ht="20" customHeight="1" spans="1:11" x14ac:dyDescent="0.25">
      <c r="A75" s="11">
        <v>72</v>
      </c>
      <c r="B75" s="22"/>
      <c r="C75" s="22"/>
      <c r="D75" s="22"/>
      <c r="E75" s="23"/>
      <c r="F75" s="23"/>
      <c r="G75" s="22"/>
      <c r="H75" s="23"/>
      <c r="I75" s="23"/>
      <c r="J75" s="22"/>
      <c r="K75" s="22"/>
    </row>
    <row r="76" ht="20" customHeight="1" spans="1:11" x14ac:dyDescent="0.25">
      <c r="A76" s="11">
        <v>73</v>
      </c>
      <c r="B76" s="22"/>
      <c r="C76" s="22"/>
      <c r="D76" s="22"/>
      <c r="E76" s="23"/>
      <c r="F76" s="23"/>
      <c r="G76" s="22"/>
      <c r="H76" s="23"/>
      <c r="I76" s="23"/>
      <c r="J76" s="22"/>
      <c r="K76" s="22"/>
    </row>
    <row r="77" ht="20" customHeight="1" spans="1:11" x14ac:dyDescent="0.25">
      <c r="A77" s="11">
        <v>74</v>
      </c>
      <c r="B77" s="22"/>
      <c r="C77" s="22"/>
      <c r="D77" s="22"/>
      <c r="E77" s="23"/>
      <c r="F77" s="23"/>
      <c r="G77" s="22"/>
      <c r="H77" s="23"/>
      <c r="I77" s="23"/>
      <c r="J77" s="22"/>
      <c r="K77" s="22"/>
    </row>
    <row r="78" ht="20" customHeight="1" spans="1:11" x14ac:dyDescent="0.25">
      <c r="A78" s="11">
        <v>75</v>
      </c>
      <c r="B78" s="22"/>
      <c r="C78" s="22"/>
      <c r="D78" s="22"/>
      <c r="E78" s="23"/>
      <c r="F78" s="23"/>
      <c r="G78" s="22"/>
      <c r="H78" s="23"/>
      <c r="I78" s="23"/>
      <c r="J78" s="22"/>
      <c r="K78" s="22"/>
    </row>
    <row r="79" ht="20" customHeight="1" spans="1:11" x14ac:dyDescent="0.25">
      <c r="A79" s="11">
        <v>76</v>
      </c>
      <c r="B79" s="22"/>
      <c r="C79" s="22"/>
      <c r="D79" s="22"/>
      <c r="E79" s="23"/>
      <c r="F79" s="23"/>
      <c r="G79" s="22"/>
      <c r="H79" s="23"/>
      <c r="I79" s="23"/>
      <c r="J79" s="22"/>
      <c r="K79" s="22"/>
    </row>
    <row r="80" ht="20" customHeight="1" spans="1:11" x14ac:dyDescent="0.25">
      <c r="A80" s="11">
        <v>77</v>
      </c>
      <c r="B80" s="22"/>
      <c r="C80" s="22"/>
      <c r="D80" s="22"/>
      <c r="E80" s="23"/>
      <c r="F80" s="23"/>
      <c r="G80" s="22"/>
      <c r="H80" s="23"/>
      <c r="I80" s="23"/>
      <c r="J80" s="22"/>
      <c r="K80" s="22"/>
    </row>
    <row r="81" ht="20" customHeight="1" spans="1:11" x14ac:dyDescent="0.25">
      <c r="A81" s="11">
        <v>78</v>
      </c>
      <c r="B81" s="22"/>
      <c r="C81" s="22"/>
      <c r="D81" s="22"/>
      <c r="E81" s="23"/>
      <c r="F81" s="23"/>
      <c r="G81" s="22"/>
      <c r="H81" s="23"/>
      <c r="I81" s="23"/>
      <c r="J81" s="22"/>
      <c r="K81" s="22"/>
    </row>
    <row r="82" ht="20" customHeight="1" spans="1:11" x14ac:dyDescent="0.25">
      <c r="A82" s="11">
        <v>79</v>
      </c>
      <c r="B82" s="22"/>
      <c r="C82" s="22"/>
      <c r="D82" s="22"/>
      <c r="E82" s="23"/>
      <c r="F82" s="23"/>
      <c r="G82" s="22"/>
      <c r="H82" s="23"/>
      <c r="I82" s="23"/>
      <c r="J82" s="22"/>
      <c r="K82" s="22"/>
    </row>
    <row r="83" ht="20" customHeight="1" spans="1:11" x14ac:dyDescent="0.25">
      <c r="A83" s="11">
        <v>80</v>
      </c>
      <c r="B83" s="22"/>
      <c r="C83" s="22"/>
      <c r="D83" s="22"/>
      <c r="E83" s="23"/>
      <c r="F83" s="23"/>
      <c r="G83" s="22"/>
      <c r="H83" s="23"/>
      <c r="I83" s="23"/>
      <c r="J83" s="22"/>
      <c r="K83" s="22"/>
    </row>
    <row r="84" ht="20" customHeight="1" spans="1:11" x14ac:dyDescent="0.25">
      <c r="A84" s="11">
        <v>81</v>
      </c>
      <c r="B84" s="22"/>
      <c r="C84" s="22"/>
      <c r="D84" s="22"/>
      <c r="E84" s="23"/>
      <c r="F84" s="23"/>
      <c r="G84" s="22"/>
      <c r="H84" s="23"/>
      <c r="I84" s="23"/>
      <c r="J84" s="22"/>
      <c r="K84" s="22"/>
    </row>
    <row r="85" ht="20" customHeight="1" spans="1:11" x14ac:dyDescent="0.25">
      <c r="A85" s="11">
        <v>82</v>
      </c>
      <c r="B85" s="22"/>
      <c r="C85" s="22"/>
      <c r="D85" s="22"/>
      <c r="E85" s="23"/>
      <c r="F85" s="23"/>
      <c r="G85" s="22"/>
      <c r="H85" s="23"/>
      <c r="I85" s="23"/>
      <c r="J85" s="22"/>
      <c r="K85" s="22"/>
    </row>
    <row r="86" ht="20" customHeight="1" spans="1:11" x14ac:dyDescent="0.25">
      <c r="A86" s="11">
        <v>83</v>
      </c>
      <c r="B86" s="22"/>
      <c r="C86" s="22"/>
      <c r="D86" s="22"/>
      <c r="E86" s="23"/>
      <c r="F86" s="23"/>
      <c r="G86" s="22"/>
      <c r="H86" s="23"/>
      <c r="I86" s="23"/>
      <c r="J86" s="22"/>
      <c r="K86" s="22"/>
    </row>
    <row r="87" ht="20" customHeight="1" spans="1:11" x14ac:dyDescent="0.25">
      <c r="A87" s="11">
        <v>84</v>
      </c>
      <c r="B87" s="22"/>
      <c r="C87" s="22"/>
      <c r="D87" s="22"/>
      <c r="E87" s="23"/>
      <c r="F87" s="23"/>
      <c r="G87" s="22"/>
      <c r="H87" s="23"/>
      <c r="I87" s="23"/>
      <c r="J87" s="22"/>
      <c r="K87" s="22"/>
    </row>
    <row r="88" ht="20" customHeight="1" spans="1:11" x14ac:dyDescent="0.25">
      <c r="A88" s="11">
        <v>85</v>
      </c>
      <c r="B88" s="22"/>
      <c r="C88" s="22"/>
      <c r="D88" s="22"/>
      <c r="E88" s="23"/>
      <c r="F88" s="23"/>
      <c r="G88" s="22"/>
      <c r="H88" s="23"/>
      <c r="I88" s="23"/>
      <c r="J88" s="22"/>
      <c r="K88" s="22"/>
    </row>
    <row r="89" ht="20" customHeight="1" spans="1:11" x14ac:dyDescent="0.25">
      <c r="A89" s="11">
        <v>86</v>
      </c>
      <c r="B89" s="22"/>
      <c r="C89" s="22"/>
      <c r="D89" s="22"/>
      <c r="E89" s="23"/>
      <c r="F89" s="23"/>
      <c r="G89" s="22"/>
      <c r="H89" s="23"/>
      <c r="I89" s="23"/>
      <c r="J89" s="22"/>
      <c r="K89" s="22"/>
    </row>
    <row r="90" ht="20" customHeight="1" spans="1:11" x14ac:dyDescent="0.25">
      <c r="A90" s="11">
        <v>87</v>
      </c>
      <c r="B90" s="22"/>
      <c r="C90" s="22"/>
      <c r="D90" s="22"/>
      <c r="E90" s="23"/>
      <c r="F90" s="23"/>
      <c r="G90" s="22"/>
      <c r="H90" s="23"/>
      <c r="I90" s="23"/>
      <c r="J90" s="22"/>
      <c r="K90" s="22"/>
    </row>
    <row r="91" ht="20" customHeight="1" spans="1:11" x14ac:dyDescent="0.25">
      <c r="A91" s="11">
        <v>88</v>
      </c>
      <c r="B91" s="22"/>
      <c r="C91" s="22"/>
      <c r="D91" s="22"/>
      <c r="E91" s="23"/>
      <c r="F91" s="23"/>
      <c r="G91" s="22"/>
      <c r="H91" s="23"/>
      <c r="I91" s="23"/>
      <c r="J91" s="22"/>
      <c r="K91" s="22"/>
    </row>
    <row r="92" ht="20" customHeight="1" spans="1:11" x14ac:dyDescent="0.25">
      <c r="A92" s="11">
        <v>89</v>
      </c>
      <c r="B92" s="22"/>
      <c r="C92" s="22"/>
      <c r="D92" s="22"/>
      <c r="E92" s="23"/>
      <c r="F92" s="23"/>
      <c r="G92" s="22"/>
      <c r="H92" s="23"/>
      <c r="I92" s="23"/>
      <c r="J92" s="22"/>
      <c r="K92" s="22"/>
    </row>
    <row r="93" ht="20" customHeight="1" spans="1:11" x14ac:dyDescent="0.25">
      <c r="A93" s="11">
        <v>90</v>
      </c>
      <c r="B93" s="22"/>
      <c r="C93" s="22"/>
      <c r="D93" s="22"/>
      <c r="E93" s="23"/>
      <c r="F93" s="23"/>
      <c r="G93" s="22"/>
      <c r="H93" s="23"/>
      <c r="I93" s="23"/>
      <c r="J93" s="22"/>
      <c r="K93" s="22"/>
    </row>
    <row r="94" ht="20" customHeight="1" spans="1:11" x14ac:dyDescent="0.25">
      <c r="A94" s="11">
        <v>91</v>
      </c>
      <c r="B94" s="22"/>
      <c r="C94" s="22"/>
      <c r="D94" s="22"/>
      <c r="E94" s="23"/>
      <c r="F94" s="23"/>
      <c r="G94" s="22"/>
      <c r="H94" s="23"/>
      <c r="I94" s="23"/>
      <c r="J94" s="22"/>
      <c r="K94" s="22"/>
    </row>
    <row r="95" ht="20" customHeight="1" spans="1:11" x14ac:dyDescent="0.25">
      <c r="A95" s="11">
        <v>92</v>
      </c>
      <c r="B95" s="22"/>
      <c r="C95" s="22"/>
      <c r="D95" s="22"/>
      <c r="E95" s="23"/>
      <c r="F95" s="23"/>
      <c r="G95" s="22"/>
      <c r="H95" s="23"/>
      <c r="I95" s="23"/>
      <c r="J95" s="22"/>
      <c r="K95" s="22"/>
    </row>
    <row r="96" ht="20" customHeight="1" spans="1:11" x14ac:dyDescent="0.25">
      <c r="A96" s="11">
        <v>93</v>
      </c>
      <c r="B96" s="22"/>
      <c r="C96" s="22"/>
      <c r="D96" s="22"/>
      <c r="E96" s="23"/>
      <c r="F96" s="23"/>
      <c r="G96" s="22"/>
      <c r="H96" s="23"/>
      <c r="I96" s="23"/>
      <c r="J96" s="22"/>
      <c r="K96" s="22"/>
    </row>
    <row r="97" ht="20" customHeight="1" spans="1:11" x14ac:dyDescent="0.25">
      <c r="A97" s="11">
        <v>94</v>
      </c>
      <c r="B97" s="22"/>
      <c r="C97" s="22"/>
      <c r="D97" s="22"/>
      <c r="E97" s="23"/>
      <c r="F97" s="23"/>
      <c r="G97" s="22"/>
      <c r="H97" s="23"/>
      <c r="I97" s="23"/>
      <c r="J97" s="22"/>
      <c r="K97" s="22"/>
    </row>
    <row r="98" ht="20" customHeight="1" spans="1:11" x14ac:dyDescent="0.25">
      <c r="A98" s="11">
        <v>95</v>
      </c>
      <c r="B98" s="22"/>
      <c r="C98" s="22"/>
      <c r="D98" s="22"/>
      <c r="E98" s="23"/>
      <c r="F98" s="23"/>
      <c r="G98" s="22"/>
      <c r="H98" s="23"/>
      <c r="I98" s="23"/>
      <c r="J98" s="22"/>
      <c r="K98" s="22"/>
    </row>
    <row r="99" ht="20" customHeight="1" spans="1:11" x14ac:dyDescent="0.25">
      <c r="A99" s="11">
        <v>96</v>
      </c>
      <c r="B99" s="22"/>
      <c r="C99" s="22"/>
      <c r="D99" s="22"/>
      <c r="E99" s="23"/>
      <c r="F99" s="23"/>
      <c r="G99" s="22"/>
      <c r="H99" s="23"/>
      <c r="I99" s="23"/>
      <c r="J99" s="22"/>
      <c r="K99" s="22"/>
    </row>
    <row r="100" ht="20" customHeight="1" spans="1:11" x14ac:dyDescent="0.25">
      <c r="A100" s="11">
        <v>97</v>
      </c>
      <c r="B100" s="22"/>
      <c r="C100" s="22"/>
      <c r="D100" s="22"/>
      <c r="E100" s="23"/>
      <c r="F100" s="23"/>
      <c r="G100" s="22"/>
      <c r="H100" s="23"/>
      <c r="I100" s="23"/>
      <c r="J100" s="22"/>
      <c r="K100" s="22"/>
    </row>
    <row r="101" ht="20" customHeight="1" spans="1:11" x14ac:dyDescent="0.25">
      <c r="A101" s="11">
        <v>98</v>
      </c>
      <c r="B101" s="22"/>
      <c r="C101" s="22"/>
      <c r="D101" s="22"/>
      <c r="E101" s="23"/>
      <c r="F101" s="23"/>
      <c r="G101" s="22"/>
      <c r="H101" s="23"/>
      <c r="I101" s="23"/>
      <c r="J101" s="22"/>
      <c r="K101" s="22"/>
    </row>
    <row r="102" ht="20" customHeight="1" spans="1:11" x14ac:dyDescent="0.25">
      <c r="A102" s="11">
        <v>99</v>
      </c>
      <c r="B102" s="22"/>
      <c r="C102" s="22"/>
      <c r="D102" s="22"/>
      <c r="E102" s="23"/>
      <c r="F102" s="23"/>
      <c r="G102" s="22"/>
      <c r="H102" s="23"/>
      <c r="I102" s="23"/>
      <c r="J102" s="22"/>
      <c r="K102" s="22"/>
    </row>
    <row r="103" ht="20" customHeight="1" spans="1:11" x14ac:dyDescent="0.25">
      <c r="A103" s="11">
        <v>100</v>
      </c>
      <c r="B103" s="22"/>
      <c r="C103" s="22"/>
      <c r="D103" s="22"/>
      <c r="E103" s="23"/>
      <c r="F103" s="23"/>
      <c r="G103" s="22"/>
      <c r="H103" s="23"/>
      <c r="I103" s="23"/>
      <c r="J103" s="22"/>
      <c r="K103" s="22"/>
    </row>
  </sheetData>
  <sheetProtection sheet="1" formatColumns="0" formatRows="0"/>
  <mergeCells count="1">
    <mergeCell ref="M14:N16"/>
  </mergeCells>
  <dataValidations count="10">
    <dataValidation type="list" allowBlank="1" showErrorMessage="1" errorTitle="集め方" error="一覧から選んでください" sqref="D10:D103">
      <formula1>"口座振替,現金（班長）,その他"</formula1>
    </dataValidation>
    <dataValidation type="list" allowBlank="1" showErrorMessage="1" errorTitle="集め方" error="一覧から選んでください" sqref="D4:D103">
      <formula1>"口座振替,現金（班長）,その他"</formula1>
    </dataValidation>
    <dataValidation type="date" allowBlank="1" showErrorMessage="1" errorTitle="日付" error="日付を入れてください" sqref="E10:F103">
      <formula1>43831</formula1>
      <formula2>73415</formula2>
    </dataValidation>
    <dataValidation type="date" allowBlank="1" showErrorMessage="1" errorTitle="日付" error="日付を入れてください" sqref="E4:F103">
      <formula1>43831</formula1>
      <formula2>73415</formula2>
    </dataValidation>
    <dataValidation type="list" allowBlank="1" showErrorMessage="1" errorTitle="不備" error="一覧から選んでください" sqref="G10:G103">
      <formula1>"なし,届出印,口座番号,名義,その他"</formula1>
    </dataValidation>
    <dataValidation type="list" allowBlank="1" showErrorMessage="1" errorTitle="不備" error="一覧から選んでください" sqref="G4:G103">
      <formula1>"なし,届出印,口座番号,名義,その他"</formula1>
    </dataValidation>
    <dataValidation type="date" allowBlank="1" showErrorMessage="1" errorTitle="日付" error="日付を入れてください" sqref="H10:I103">
      <formula1>43831</formula1>
      <formula2>73415</formula2>
    </dataValidation>
    <dataValidation type="date" allowBlank="1" showErrorMessage="1" errorTitle="日付" error="日付を入れてください" sqref="H4:I103">
      <formula1>43831</formula1>
      <formula2>73415</formula2>
    </dataValidation>
    <dataValidation type="list" allowBlank="1" showErrorMessage="1" errorTitle="初回の結果" error="一覧から選んでください" sqref="J10:J103">
      <formula1>"まだ,引き落とし済み,引き落とせなかった"</formula1>
    </dataValidation>
    <dataValidation type="list" allowBlank="1" showErrorMessage="1" errorTitle="初回の結果" error="一覧から選んでください" sqref="J4:J103">
      <formula1>"まだ,引き落とし済み,引き落とせなかった"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使い方</vt:lpstr>
      <vt:lpstr>日程</vt:lpstr>
      <vt:lpstr>費用の見積</vt:lpstr>
      <vt:lpstr>依頼書の回収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2026-10-18T11:45:36Z</dcterms:created>
  <dcterms:modified xsi:type="dcterms:W3CDTF">2026-10-18T11:45:36Z</dcterms:modified>
</cp:coreProperties>
</file>