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規約の確かめ" state="visible" r:id="rId5"/>
    <sheet sheetId="3" name="加入と退会の記録" state="visible" r:id="rId6"/>
    <sheet sheetId="4" name="言い方（印刷用）" state="visible" r:id="rId7"/>
  </sheets>
  <definedNames>
    <definedName name="_xlnm.Print_Area" localSheetId="0">'使い方'!$A$1:$C$10</definedName>
    <definedName name="_xlnm.Print_Area" localSheetId="1">'規約の確かめ'!$A$1:$B$15</definedName>
    <definedName name="_xlnm.Print_Area" localSheetId="2">'加入と退会の記録'!$A$1:$M$45</definedName>
    <definedName name="_xlnm.Print_Titles" localSheetId="2">'加入と退会の記録'!$5:$5</definedName>
    <definedName name="_xlnm.Print_Area" localSheetId="3">'言い方（印刷用）'!$A$1:$B$11</definedName>
  </definedNames>
  <calcPr calcId="171027" fullCalcOnLoad="1"/>
</workbook>
</file>

<file path=xl/sharedStrings.xml><?xml version="1.0" encoding="utf-8"?>
<sst xmlns="http://schemas.openxmlformats.org/spreadsheetml/2006/main" count="59" uniqueCount="59">
  <si>
    <t>加入と退会の記録の使い方</t>
  </si>
  <si>
    <t>手順</t>
  </si>
  <si>
    <t>何をする</t>
  </si>
  <si>
    <t>どこに入れる</t>
  </si>
  <si>
    <t>規約の会費の条と退会の条を読み、中身を写す</t>
  </si>
  <si>
    <t>規約の確かめ B3〜B11</t>
  </si>
  <si>
    <t>加入届・退会届を受け取ったら、1世帯1行で書く。世帯は名前ではなく班と番号（例 2班-08）で書く</t>
  </si>
  <si>
    <t>加入と退会の記録 B〜E 列</t>
  </si>
  <si>
    <t>集金の前に「加入の世帯数」と「今年お願いする会費の合計」を集金簿と合わせる</t>
  </si>
  <si>
    <t>加入と退会の記録 M6〜M9</t>
  </si>
  <si>
    <t>加入していない世帯・退会した世帯に、退会後の会費をお願いしない表です。退会した年度の会費の扱いは、規約に定めが無ければ役員会で決めます。</t>
  </si>
  <si>
    <t>メモには事情を書きすぎないでください。何があったかは役員会の議事録に残します。</t>
  </si>
  <si>
    <t>世帯名と事情を書く表なので、役員の中だけで使い、保存するときはパスワードを設定してください。</t>
  </si>
  <si>
    <t>規約の確かめ</t>
  </si>
  <si>
    <t>規約を読んで写す</t>
  </si>
  <si>
    <t>会の名前</t>
  </si>
  <si>
    <t>法人（認可地縁団体）か</t>
  </si>
  <si>
    <t>会費の単位</t>
  </si>
  <si>
    <t>会費の額（円）</t>
  </si>
  <si>
    <t>会費の条</t>
  </si>
  <si>
    <t>退会の条</t>
  </si>
  <si>
    <t>退会の条の番号と中身</t>
  </si>
  <si>
    <t>途中で入退会したときの会費の定め</t>
  </si>
  <si>
    <t>会計年度の始まりの月</t>
  </si>
  <si>
    <t>自動で出る</t>
  </si>
  <si>
    <t>月あたりの額（円）</t>
  </si>
  <si>
    <t>退会の扱いの土台</t>
  </si>
  <si>
    <t>法人の会の注意</t>
  </si>
  <si>
    <t>退会日より後の会費はお願いしません。退会した年度の会費は「規約の確かめ」の定めに従い、定めが無ければ役員会で決めます。</t>
  </si>
  <si>
    <t>番号</t>
  </si>
  <si>
    <t>世帯</t>
  </si>
  <si>
    <t>加入届の日</t>
  </si>
  <si>
    <t>退会届の日</t>
  </si>
  <si>
    <t>退会日</t>
  </si>
  <si>
    <t>今の状況</t>
  </si>
  <si>
    <t>退会した年度に在籍した月数</t>
  </si>
  <si>
    <t>退会した年度の会費の目安</t>
  </si>
  <si>
    <t>受け取った額</t>
  </si>
  <si>
    <t>確かめ</t>
  </si>
  <si>
    <t>メモ</t>
  </si>
  <si>
    <t>数えるもの</t>
  </si>
  <si>
    <t>数</t>
  </si>
  <si>
    <t>加入の世帯数</t>
  </si>
  <si>
    <t>加入届なし</t>
  </si>
  <si>
    <t>退会</t>
  </si>
  <si>
    <t>今年お願いする会費の合計（円）</t>
  </si>
  <si>
    <t>「払う義務は無い」と言われたときの言い方</t>
  </si>
  <si>
    <t>場面</t>
  </si>
  <si>
    <t>言い方</t>
  </si>
  <si>
    <t>① 入っていない世帯</t>
  </si>
  <si>
    <t>加入はご本人の自由です。入っていない方に会費をお願いすることはありません。入るかどうかは、活動の案内を読んでから決めていただけます。</t>
  </si>
  <si>
    <t>② やめたいと言われた</t>
  </si>
  <si>
    <t>退会のお申し出として承ります。退会届に日付を書いていただけますか。その月までの会費の扱いは、規約を確かめてからご連絡します。</t>
  </si>
  <si>
    <t>③ 入っているが払いたくない</t>
  </si>
  <si>
    <t>入っている方には、規約で決めた会費をお願いしています。何に使っているかは、予算書でご説明します。募金は会費とは別で、出すかどうかは自由です。</t>
  </si>
  <si>
    <t>④ マンションで管理費と一緒に引かれている</t>
  </si>
  <si>
    <t>自治会費の分は、管理組合が代わりに集めています。自治会に入らない場合の扱いは、管理組合の理事会とご相談ください。自治会の名簿もこちらで確かめます。</t>
  </si>
  <si>
    <t>どの場面でも言わない言葉: 「判例で払う義務がある」「払わないとごみが出せない」「名前を回覧に出す」「法的措置」</t>
  </si>
  <si>
    <t>判例は役員の側から持ち出しません。迷ったら「規約を確かめてからご連絡します」と言って持ち帰ります。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</si>
</sst>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/d"/>
  </numFmts>
  <fonts count="9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color rgb="FF6B7280"/>
    </font>
    <font>
      <b/>
      <color rgb="FF0D47A1"/>
      <sz val="10"/>
    </font>
    <font>
      <sz val="10"/>
    </font>
    <font>
      <b/>
    </font>
    <font>
      <b/>
      <color rgb="FF0D2B6B"/>
    </font>
    <font>
      <sz val="12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2" xfId="0" applyFont="1" applyBorder="1" applyAlignment="1">
      <alignment vertical="center" wrapText="1"/>
    </xf>
    <xf numFmtId="0" fontId="0" fillId="2" borderId="3" xfId="0" applyFill="1" applyBorder="1" applyAlignment="1" applyProtection="1">
      <alignment vertical="center" wrapText="1"/>
      <protection locked="0"/>
    </xf>
    <xf numFmtId="3" fontId="0" fillId="2" borderId="3" xfId="0" applyNumberFormat="1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3" fontId="0" fillId="0" borderId="2" xfId="0" applyNumberForma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64" fontId="0" fillId="2" borderId="3" xfId="0" applyNumberFormat="1" applyFill="1" applyBorder="1" applyAlignment="1" applyProtection="1">
      <alignment horizontal="center" vertical="center"/>
      <protection locked="0"/>
    </xf>
    <xf numFmtId="3" fontId="0" fillId="0" borderId="2" xfId="0" applyNumberFormat="1" applyBorder="1" applyAlignment="1">
      <alignment horizontal="center" vertical="center" wrapText="1"/>
    </xf>
    <xf numFmtId="3" fontId="0" fillId="2" borderId="3" xfId="0" applyNumberFormat="1" applyFill="1" applyBorder="1" applyAlignment="1" applyProtection="1">
      <alignment horizontal="right" vertical="center"/>
      <protection locked="0"/>
    </xf>
    <xf numFmtId="0" fontId="4" fillId="0" borderId="2" xfId="0" applyFont="1" applyBorder="1" applyAlignment="1">
      <alignment vertical="center" wrapText="1"/>
    </xf>
    <xf numFmtId="0" fontId="5" fillId="2" borderId="3" xfId="0" applyFont="1" applyFill="1" applyBorder="1" applyAlignment="1" applyProtection="1">
      <alignment vertical="center" wrapText="1"/>
      <protection locked="0"/>
    </xf>
    <xf numFmtId="0" fontId="6" fillId="0" borderId="2" xfId="0" applyFont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3" fontId="6" fillId="0" borderId="2" xfId="0" applyNumberFormat="1" applyFont="1" applyBorder="1" applyAlignment="1">
      <alignment horizontal="right" vertical="center" wrapText="1"/>
    </xf>
    <xf numFmtId="0" fontId="7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0"/>
  <sheetFormatPr defaultRowHeight="15" outlineLevelRow="0" outlineLevelCol="0" x14ac:dyDescent="55"/>
  <cols>
    <col min="1" max="1" width="7" customWidth="1"/>
    <col min="2" max="2" width="58" customWidth="1"/>
    <col min="3" max="3" width="26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34" customHeight="1" spans="1:3" x14ac:dyDescent="0.25">
      <c r="A4" s="3">
        <v>1</v>
      </c>
      <c r="B4" s="4" t="s">
        <v>4</v>
      </c>
      <c r="C4" s="4" t="s">
        <v>5</v>
      </c>
    </row>
    <row r="5" ht="34" customHeight="1" spans="1:3" x14ac:dyDescent="0.25">
      <c r="A5" s="3">
        <v>2</v>
      </c>
      <c r="B5" s="4" t="s">
        <v>6</v>
      </c>
      <c r="C5" s="4" t="s">
        <v>7</v>
      </c>
    </row>
    <row r="6" ht="34" customHeight="1" spans="1:3" x14ac:dyDescent="0.25">
      <c r="A6" s="3">
        <v>3</v>
      </c>
      <c r="B6" s="4" t="s">
        <v>8</v>
      </c>
      <c r="C6" s="4" t="s">
        <v>9</v>
      </c>
    </row>
    <row r="8" ht="34" customHeight="1" spans="1:3" x14ac:dyDescent="0.25">
      <c r="A8" s="5" t="s">
        <v>10</v>
      </c>
      <c r="B8" s="5"/>
      <c r="C8" s="5"/>
    </row>
    <row r="9" ht="34" customHeight="1" spans="1:3" x14ac:dyDescent="0.25">
      <c r="A9" s="5" t="s">
        <v>11</v>
      </c>
      <c r="B9" s="5"/>
      <c r="C9" s="5"/>
    </row>
    <row r="10" ht="34" customHeight="1" spans="1:3" x14ac:dyDescent="0.25">
      <c r="A10" s="5" t="s">
        <v>12</v>
      </c>
      <c r="B10" s="5"/>
      <c r="C10" s="5"/>
    </row>
  </sheetData>
  <sheetProtection sheet="1" formatColumns="0" formatRows="0"/>
  <mergeCells count="3">
    <mergeCell ref="A8:C8"/>
    <mergeCell ref="A9:C9"/>
    <mergeCell ref="A10:C10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5"/>
  <sheetFormatPr defaultRowHeight="15" outlineLevelRow="0" outlineLevelCol="0" x14ac:dyDescent="55"/>
  <cols>
    <col min="1" max="1" width="34" customWidth="1"/>
    <col min="2" max="2" width="60" customWidth="1"/>
  </cols>
  <sheetData>
    <row r="1" ht="28" customHeight="1" spans="1:1" x14ac:dyDescent="0.25">
      <c r="A1" s="1" t="s">
        <v>13</v>
      </c>
    </row>
    <row r="2" spans="1:1" x14ac:dyDescent="0.25">
      <c r="A2" s="6" t="s">
        <v>14</v>
      </c>
    </row>
    <row r="3" ht="22" customHeight="1" spans="1:2" x14ac:dyDescent="0.25">
      <c r="A3" s="7" t="s">
        <v>15</v>
      </c>
      <c r="B3" s="8"/>
    </row>
    <row r="4" ht="22" customHeight="1" spans="1:2" x14ac:dyDescent="0.25">
      <c r="A4" s="7" t="s">
        <v>16</v>
      </c>
      <c r="B4" s="8"/>
    </row>
    <row r="5" ht="22" customHeight="1" spans="1:2" x14ac:dyDescent="0.25">
      <c r="A5" s="7" t="s">
        <v>17</v>
      </c>
      <c r="B5" s="8"/>
    </row>
    <row r="6" ht="22" customHeight="1" spans="1:2" x14ac:dyDescent="0.25">
      <c r="A6" s="7" t="s">
        <v>18</v>
      </c>
      <c r="B6" s="9"/>
    </row>
    <row r="7" ht="22" customHeight="1" spans="1:2" x14ac:dyDescent="0.25">
      <c r="A7" s="7" t="s">
        <v>19</v>
      </c>
      <c r="B7" s="8"/>
    </row>
    <row r="8" ht="22" customHeight="1" spans="1:2" x14ac:dyDescent="0.25">
      <c r="A8" s="7" t="s">
        <v>20</v>
      </c>
      <c r="B8" s="8"/>
    </row>
    <row r="9" ht="22" customHeight="1" spans="1:2" x14ac:dyDescent="0.25">
      <c r="A9" s="7" t="s">
        <v>21</v>
      </c>
      <c r="B9" s="8"/>
    </row>
    <row r="10" ht="22" customHeight="1" spans="1:2" x14ac:dyDescent="0.25">
      <c r="A10" s="7" t="s">
        <v>22</v>
      </c>
      <c r="B10" s="8"/>
    </row>
    <row r="11" ht="22" customHeight="1" spans="1:2" x14ac:dyDescent="0.25">
      <c r="A11" s="7" t="s">
        <v>23</v>
      </c>
      <c r="B11" s="10"/>
    </row>
    <row r="12" spans="1:1" x14ac:dyDescent="0.25">
      <c r="A12" s="6" t="s">
        <v>24</v>
      </c>
    </row>
    <row r="13" ht="22" customHeight="1" spans="1:2" x14ac:dyDescent="0.25">
      <c r="A13" s="7" t="s">
        <v>25</v>
      </c>
      <c r="B13" s="11">
        <f>IF(B6="","",IF(B5="月額",B6,ROUND(B6/12,0)))</f>
      </c>
    </row>
    <row r="14" ht="40" customHeight="1" spans="1:2" x14ac:dyDescent="0.25">
      <c r="A14" s="7" t="s">
        <v>26</v>
      </c>
      <c r="B14" s="12">
        <f>IF(B8="ない","退会の条がありません。申し出があれば受け取り、退会日を記録します",IF(B10="定めがない","途中退会の会費は定めがありません。役員会で決めて議事録に残します",""))</f>
      </c>
    </row>
    <row r="15" ht="40" customHeight="1" spans="1:2" x14ac:dyDescent="0.25">
      <c r="A15" s="7" t="s">
        <v>27</v>
      </c>
      <c r="B15" s="12">
        <f>IF(B4="はい","法人の会は、区域に住む人の加入を正当な理由なく断れません（地方自治法第260条の2第7項）","")</f>
      </c>
    </row>
  </sheetData>
  <sheetProtection sheet="1" formatColumns="0" formatRows="0"/>
  <dataValidations count="6">
    <dataValidation type="list" allowBlank="1" showErrorMessage="1" errorTitle="途中の定め" error="「月割り」「その年度は全額」「定めがない」から選んでください" sqref="B10">
      <formula1>"月割り,その年度は全額,定めがない"</formula1>
    </dataValidation>
    <dataValidation type="whole" allowBlank="1" showErrorMessage="1" errorTitle="始まりの月" error="1〜12 の整数を入れてください" sqref="B11">
      <formula1>1</formula1>
      <formula2>12</formula2>
    </dataValidation>
    <dataValidation type="list" allowBlank="1" showErrorMessage="1" errorTitle="法人か" error="「はい」「いいえ」「分からない」から選んでください" sqref="B4">
      <formula1>"はい,いいえ,分からない"</formula1>
    </dataValidation>
    <dataValidation type="list" allowBlank="1" showErrorMessage="1" errorTitle="会費の単位" error="「年額」「月額」から選んでください" sqref="B5">
      <formula1>"年額,月額"</formula1>
    </dataValidation>
    <dataValidation type="whole" allowBlank="1" showErrorMessage="1" errorTitle="会費の額" error="0〜999999 の整数を入れてください" sqref="B6">
      <formula1>0</formula1>
      <formula2>999999</formula2>
    </dataValidation>
    <dataValidation type="list" allowBlank="1" showErrorMessage="1" errorTitle="退会の条" error="「ある」「ない」から選んでください" sqref="B8">
      <formula1>"ある,ない"</formula1>
    </dataValidation>
  </dataValidation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5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11" customWidth="1"/>
    <col min="3" max="7" width="12" customWidth="1"/>
    <col min="8" max="8" width="16" customWidth="1"/>
    <col min="9" max="9" width="11" customWidth="1"/>
    <col min="10" max="10" width="30" customWidth="1"/>
    <col min="11" max="11" width="22" customWidth="1"/>
    <col min="12" max="12" width="20" customWidth="1"/>
    <col min="13" max="13" width="12" customWidth="1"/>
  </cols>
  <sheetData>
    <row r="1" ht="28" customHeight="1" spans="1:11" x14ac:dyDescent="0.25">
      <c r="A1" s="1">
        <f>IF(規約の確かめ!B3="","加入と退会の記録",規約の確かめ!B3&amp;" 加入と退会の記録")</f>
      </c>
      <c r="B1" s="1"/>
      <c r="C1" s="1"/>
      <c r="D1" s="1"/>
      <c r="E1" s="1"/>
      <c r="F1" s="1"/>
      <c r="G1" s="1"/>
      <c r="H1" s="1"/>
      <c r="I1" s="1"/>
      <c r="J1" s="1"/>
      <c r="K1" s="1"/>
    </row>
    <row r="3" ht="30" customHeight="1" spans="1:11" x14ac:dyDescent="0.25">
      <c r="A3" s="13" t="s">
        <v>28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5" ht="44" customHeight="1" spans="1:13" x14ac:dyDescent="0.25">
      <c r="A5" s="2" t="s">
        <v>29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38</v>
      </c>
      <c r="K5" s="2" t="s">
        <v>39</v>
      </c>
      <c r="L5" s="2" t="s">
        <v>40</v>
      </c>
      <c r="M5" s="2" t="s">
        <v>41</v>
      </c>
    </row>
    <row r="6" ht="22" customHeight="1" spans="1:13" x14ac:dyDescent="0.25">
      <c r="A6" s="14">
        <f>IF(B6="","",ROW()-5)</f>
      </c>
      <c r="B6" s="8"/>
      <c r="C6" s="15"/>
      <c r="D6" s="15"/>
      <c r="E6" s="15"/>
      <c r="F6" s="14">
        <f>IF(B6="","",IF(E6&lt;&gt;"",IF(E6&lt;=TODAY(),"退会","退会予定"),IF(C6&lt;&gt;"","加入","加入届なし")))</f>
      </c>
      <c r="G6" s="14">
        <f>IF(OR(E6="",規約の確かめ!$B$11=""),"",MOD(MONTH(E6)-規約の確かめ!$B$11,12)+1)</f>
      </c>
      <c r="H6" s="16">
        <f>IF(G6="","",IF(規約の確かめ!$B$10="月割り",IF(規約の確かめ!$B$5="月額",規約の確かめ!$B$6*G6,ROUND(規約の確かめ!$B$6*G6/12,0)),IF(規約の確かめ!$B$10="その年度は全額",規約の確かめ!$B$6,"役員会で決める")))</f>
      </c>
      <c r="I6" s="17"/>
      <c r="J6" s="18">
        <f>IF(B6="","",IF(AND(F6="加入届なし",I6&lt;&gt;"",N(I6)&gt;0),"加入届が無い世帯から受け取っています。加入の意思を確かめてください",IF(AND(ISNUMBER(H6),I6&lt;&gt;"",N(I6)&gt;H6),"退会した年度の目安より多く受け取っています","")))</f>
      </c>
      <c r="K6" s="19"/>
      <c r="L6" s="4" t="s">
        <v>42</v>
      </c>
      <c r="M6" s="20">
        <f>COUNTIF($F$6:$F$45,"加入")</f>
      </c>
    </row>
    <row r="7" ht="22" customHeight="1" spans="1:13" x14ac:dyDescent="0.25">
      <c r="A7" s="14">
        <f>IF(B7="","",ROW()-5)</f>
      </c>
      <c r="B7" s="8"/>
      <c r="C7" s="15"/>
      <c r="D7" s="15"/>
      <c r="E7" s="15"/>
      <c r="F7" s="14">
        <f>IF(B7="","",IF(E7&lt;&gt;"",IF(E7&lt;=TODAY(),"退会","退会予定"),IF(C7&lt;&gt;"","加入","加入届なし")))</f>
      </c>
      <c r="G7" s="14">
        <f>IF(OR(E7="",規約の確かめ!$B$11=""),"",MOD(MONTH(E7)-規約の確かめ!$B$11,12)+1)</f>
      </c>
      <c r="H7" s="16">
        <f>IF(G7="","",IF(規約の確かめ!$B$10="月割り",IF(規約の確かめ!$B$5="月額",規約の確かめ!$B$6*G7,ROUND(規約の確かめ!$B$6*G7/12,0)),IF(規約の確かめ!$B$10="その年度は全額",規約の確かめ!$B$6,"役員会で決める")))</f>
      </c>
      <c r="I7" s="17"/>
      <c r="J7" s="18">
        <f>IF(B7="","",IF(AND(F7="加入届なし",I7&lt;&gt;"",N(I7)&gt;0),"加入届が無い世帯から受け取っています。加入の意思を確かめてください",IF(AND(ISNUMBER(H7),I7&lt;&gt;"",N(I7)&gt;H7),"退会した年度の目安より多く受け取っています","")))</f>
      </c>
      <c r="K7" s="19"/>
      <c r="L7" s="4" t="s">
        <v>43</v>
      </c>
      <c r="M7" s="21">
        <f>COUNTIF($F$6:$F$45,"加入届なし")</f>
      </c>
    </row>
    <row r="8" ht="22" customHeight="1" spans="1:13" x14ac:dyDescent="0.25">
      <c r="A8" s="14">
        <f>IF(B8="","",ROW()-5)</f>
      </c>
      <c r="B8" s="8"/>
      <c r="C8" s="15"/>
      <c r="D8" s="15"/>
      <c r="E8" s="15"/>
      <c r="F8" s="14">
        <f>IF(B8="","",IF(E8&lt;&gt;"",IF(E8&lt;=TODAY(),"退会","退会予定"),IF(C8&lt;&gt;"","加入","加入届なし")))</f>
      </c>
      <c r="G8" s="14">
        <f>IF(OR(E8="",規約の確かめ!$B$11=""),"",MOD(MONTH(E8)-規約の確かめ!$B$11,12)+1)</f>
      </c>
      <c r="H8" s="16">
        <f>IF(G8="","",IF(規約の確かめ!$B$10="月割り",IF(規約の確かめ!$B$5="月額",規約の確かめ!$B$6*G8,ROUND(規約の確かめ!$B$6*G8/12,0)),IF(規約の確かめ!$B$10="その年度は全額",規約の確かめ!$B$6,"役員会で決める")))</f>
      </c>
      <c r="I8" s="17"/>
      <c r="J8" s="18">
        <f>IF(B8="","",IF(AND(F8="加入届なし",I8&lt;&gt;"",N(I8)&gt;0),"加入届が無い世帯から受け取っています。加入の意思を確かめてください",IF(AND(ISNUMBER(H8),I8&lt;&gt;"",N(I8)&gt;H8),"退会した年度の目安より多く受け取っています","")))</f>
      </c>
      <c r="K8" s="19"/>
      <c r="L8" s="4" t="s">
        <v>44</v>
      </c>
      <c r="M8" s="21">
        <f>COUNTIF($F$6:$F$45,"退会")</f>
      </c>
    </row>
    <row r="9" ht="32" customHeight="1" spans="1:13" x14ac:dyDescent="0.25">
      <c r="A9" s="14">
        <f>IF(B9="","",ROW()-5)</f>
      </c>
      <c r="B9" s="8"/>
      <c r="C9" s="15"/>
      <c r="D9" s="15"/>
      <c r="E9" s="15"/>
      <c r="F9" s="14">
        <f>IF(B9="","",IF(E9&lt;&gt;"",IF(E9&lt;=TODAY(),"退会","退会予定"),IF(C9&lt;&gt;"","加入","加入届なし")))</f>
      </c>
      <c r="G9" s="14">
        <f>IF(OR(E9="",規約の確かめ!$B$11=""),"",MOD(MONTH(E9)-規約の確かめ!$B$11,12)+1)</f>
      </c>
      <c r="H9" s="16">
        <f>IF(G9="","",IF(規約の確かめ!$B$10="月割り",IF(規約の確かめ!$B$5="月額",規約の確かめ!$B$6*G9,ROUND(規約の確かめ!$B$6*G9/12,0)),IF(規約の確かめ!$B$10="その年度は全額",規約の確かめ!$B$6,"役員会で決める")))</f>
      </c>
      <c r="I9" s="17"/>
      <c r="J9" s="18">
        <f>IF(B9="","",IF(AND(F9="加入届なし",I9&lt;&gt;"",N(I9)&gt;0),"加入届が無い世帯から受け取っています。加入の意思を確かめてください",IF(AND(ISNUMBER(H9),I9&lt;&gt;"",N(I9)&gt;H9),"退会した年度の目安より多く受け取っています","")))</f>
      </c>
      <c r="K9" s="19"/>
      <c r="L9" s="4" t="s">
        <v>45</v>
      </c>
      <c r="M9" s="22">
        <f>IF(規約の確かめ!B6="","",M6*IF(規約の確かめ!B5="月額",規約の確かめ!B6*12,規約の確かめ!B6))</f>
      </c>
    </row>
    <row r="10" ht="22" customHeight="1" spans="1:11" x14ac:dyDescent="0.25">
      <c r="A10" s="14">
        <f>IF(B10="","",ROW()-5)</f>
      </c>
      <c r="B10" s="8"/>
      <c r="C10" s="15"/>
      <c r="D10" s="15"/>
      <c r="E10" s="15"/>
      <c r="F10" s="14">
        <f>IF(B10="","",IF(E10&lt;&gt;"",IF(E10&lt;=TODAY(),"退会","退会予定"),IF(C10&lt;&gt;"","加入","加入届なし")))</f>
      </c>
      <c r="G10" s="14">
        <f>IF(OR(E10="",規約の確かめ!$B$11=""),"",MOD(MONTH(E10)-規約の確かめ!$B$11,12)+1)</f>
      </c>
      <c r="H10" s="16">
        <f>IF(G10="","",IF(規約の確かめ!$B$10="月割り",IF(規約の確かめ!$B$5="月額",規約の確かめ!$B$6*G10,ROUND(規約の確かめ!$B$6*G10/12,0)),IF(規約の確かめ!$B$10="その年度は全額",規約の確かめ!$B$6,"役員会で決める")))</f>
      </c>
      <c r="I10" s="17"/>
      <c r="J10" s="18">
        <f>IF(B10="","",IF(AND(F10="加入届なし",I10&lt;&gt;"",N(I10)&gt;0),"加入届が無い世帯から受け取っています。加入の意思を確かめてください",IF(AND(ISNUMBER(H10),I10&lt;&gt;"",N(I10)&gt;H10),"退会した年度の目安より多く受け取っています","")))</f>
      </c>
      <c r="K10" s="19"/>
    </row>
    <row r="11" ht="22" customHeight="1" spans="1:11" x14ac:dyDescent="0.25">
      <c r="A11" s="14">
        <f>IF(B11="","",ROW()-5)</f>
      </c>
      <c r="B11" s="8"/>
      <c r="C11" s="15"/>
      <c r="D11" s="15"/>
      <c r="E11" s="15"/>
      <c r="F11" s="14">
        <f>IF(B11="","",IF(E11&lt;&gt;"",IF(E11&lt;=TODAY(),"退会","退会予定"),IF(C11&lt;&gt;"","加入","加入届なし")))</f>
      </c>
      <c r="G11" s="14">
        <f>IF(OR(E11="",規約の確かめ!$B$11=""),"",MOD(MONTH(E11)-規約の確かめ!$B$11,12)+1)</f>
      </c>
      <c r="H11" s="16">
        <f>IF(G11="","",IF(規約の確かめ!$B$10="月割り",IF(規約の確かめ!$B$5="月額",規約の確かめ!$B$6*G11,ROUND(規約の確かめ!$B$6*G11/12,0)),IF(規約の確かめ!$B$10="その年度は全額",規約の確かめ!$B$6,"役員会で決める")))</f>
      </c>
      <c r="I11" s="17"/>
      <c r="J11" s="18">
        <f>IF(B11="","",IF(AND(F11="加入届なし",I11&lt;&gt;"",N(I11)&gt;0),"加入届が無い世帯から受け取っています。加入の意思を確かめてください",IF(AND(ISNUMBER(H11),I11&lt;&gt;"",N(I11)&gt;H11),"退会した年度の目安より多く受け取っています","")))</f>
      </c>
      <c r="K11" s="19"/>
    </row>
    <row r="12" ht="22" customHeight="1" spans="1:11" x14ac:dyDescent="0.25">
      <c r="A12" s="14">
        <f>IF(B12="","",ROW()-5)</f>
      </c>
      <c r="B12" s="8"/>
      <c r="C12" s="15"/>
      <c r="D12" s="15"/>
      <c r="E12" s="15"/>
      <c r="F12" s="14">
        <f>IF(B12="","",IF(E12&lt;&gt;"",IF(E12&lt;=TODAY(),"退会","退会予定"),IF(C12&lt;&gt;"","加入","加入届なし")))</f>
      </c>
      <c r="G12" s="14">
        <f>IF(OR(E12="",規約の確かめ!$B$11=""),"",MOD(MONTH(E12)-規約の確かめ!$B$11,12)+1)</f>
      </c>
      <c r="H12" s="16">
        <f>IF(G12="","",IF(規約の確かめ!$B$10="月割り",IF(規約の確かめ!$B$5="月額",規約の確かめ!$B$6*G12,ROUND(規約の確かめ!$B$6*G12/12,0)),IF(規約の確かめ!$B$10="その年度は全額",規約の確かめ!$B$6,"役員会で決める")))</f>
      </c>
      <c r="I12" s="17"/>
      <c r="J12" s="18">
        <f>IF(B12="","",IF(AND(F12="加入届なし",I12&lt;&gt;"",N(I12)&gt;0),"加入届が無い世帯から受け取っています。加入の意思を確かめてください",IF(AND(ISNUMBER(H12),I12&lt;&gt;"",N(I12)&gt;H12),"退会した年度の目安より多く受け取っています","")))</f>
      </c>
      <c r="K12" s="19"/>
    </row>
    <row r="13" ht="22" customHeight="1" spans="1:11" x14ac:dyDescent="0.25">
      <c r="A13" s="14">
        <f>IF(B13="","",ROW()-5)</f>
      </c>
      <c r="B13" s="8"/>
      <c r="C13" s="15"/>
      <c r="D13" s="15"/>
      <c r="E13" s="15"/>
      <c r="F13" s="14">
        <f>IF(B13="","",IF(E13&lt;&gt;"",IF(E13&lt;=TODAY(),"退会","退会予定"),IF(C13&lt;&gt;"","加入","加入届なし")))</f>
      </c>
      <c r="G13" s="14">
        <f>IF(OR(E13="",規約の確かめ!$B$11=""),"",MOD(MONTH(E13)-規約の確かめ!$B$11,12)+1)</f>
      </c>
      <c r="H13" s="16">
        <f>IF(G13="","",IF(規約の確かめ!$B$10="月割り",IF(規約の確かめ!$B$5="月額",規約の確かめ!$B$6*G13,ROUND(規約の確かめ!$B$6*G13/12,0)),IF(規約の確かめ!$B$10="その年度は全額",規約の確かめ!$B$6,"役員会で決める")))</f>
      </c>
      <c r="I13" s="17"/>
      <c r="J13" s="18">
        <f>IF(B13="","",IF(AND(F13="加入届なし",I13&lt;&gt;"",N(I13)&gt;0),"加入届が無い世帯から受け取っています。加入の意思を確かめてください",IF(AND(ISNUMBER(H13),I13&lt;&gt;"",N(I13)&gt;H13),"退会した年度の目安より多く受け取っています","")))</f>
      </c>
      <c r="K13" s="19"/>
    </row>
    <row r="14" ht="22" customHeight="1" spans="1:11" x14ac:dyDescent="0.25">
      <c r="A14" s="14">
        <f>IF(B14="","",ROW()-5)</f>
      </c>
      <c r="B14" s="8"/>
      <c r="C14" s="15"/>
      <c r="D14" s="15"/>
      <c r="E14" s="15"/>
      <c r="F14" s="14">
        <f>IF(B14="","",IF(E14&lt;&gt;"",IF(E14&lt;=TODAY(),"退会","退会予定"),IF(C14&lt;&gt;"","加入","加入届なし")))</f>
      </c>
      <c r="G14" s="14">
        <f>IF(OR(E14="",規約の確かめ!$B$11=""),"",MOD(MONTH(E14)-規約の確かめ!$B$11,12)+1)</f>
      </c>
      <c r="H14" s="16">
        <f>IF(G14="","",IF(規約の確かめ!$B$10="月割り",IF(規約の確かめ!$B$5="月額",規約の確かめ!$B$6*G14,ROUND(規約の確かめ!$B$6*G14/12,0)),IF(規約の確かめ!$B$10="その年度は全額",規約の確かめ!$B$6,"役員会で決める")))</f>
      </c>
      <c r="I14" s="17"/>
      <c r="J14" s="18">
        <f>IF(B14="","",IF(AND(F14="加入届なし",I14&lt;&gt;"",N(I14)&gt;0),"加入届が無い世帯から受け取っています。加入の意思を確かめてください",IF(AND(ISNUMBER(H14),I14&lt;&gt;"",N(I14)&gt;H14),"退会した年度の目安より多く受け取っています","")))</f>
      </c>
      <c r="K14" s="19"/>
    </row>
    <row r="15" ht="22" customHeight="1" spans="1:11" x14ac:dyDescent="0.25">
      <c r="A15" s="14">
        <f>IF(B15="","",ROW()-5)</f>
      </c>
      <c r="B15" s="8"/>
      <c r="C15" s="15"/>
      <c r="D15" s="15"/>
      <c r="E15" s="15"/>
      <c r="F15" s="14">
        <f>IF(B15="","",IF(E15&lt;&gt;"",IF(E15&lt;=TODAY(),"退会","退会予定"),IF(C15&lt;&gt;"","加入","加入届なし")))</f>
      </c>
      <c r="G15" s="14">
        <f>IF(OR(E15="",規約の確かめ!$B$11=""),"",MOD(MONTH(E15)-規約の確かめ!$B$11,12)+1)</f>
      </c>
      <c r="H15" s="16">
        <f>IF(G15="","",IF(規約の確かめ!$B$10="月割り",IF(規約の確かめ!$B$5="月額",規約の確かめ!$B$6*G15,ROUND(規約の確かめ!$B$6*G15/12,0)),IF(規約の確かめ!$B$10="その年度は全額",規約の確かめ!$B$6,"役員会で決める")))</f>
      </c>
      <c r="I15" s="17"/>
      <c r="J15" s="18">
        <f>IF(B15="","",IF(AND(F15="加入届なし",I15&lt;&gt;"",N(I15)&gt;0),"加入届が無い世帯から受け取っています。加入の意思を確かめてください",IF(AND(ISNUMBER(H15),I15&lt;&gt;"",N(I15)&gt;H15),"退会した年度の目安より多く受け取っています","")))</f>
      </c>
      <c r="K15" s="19"/>
    </row>
    <row r="16" ht="22" customHeight="1" spans="1:11" x14ac:dyDescent="0.25">
      <c r="A16" s="14">
        <f>IF(B16="","",ROW()-5)</f>
      </c>
      <c r="B16" s="8"/>
      <c r="C16" s="15"/>
      <c r="D16" s="15"/>
      <c r="E16" s="15"/>
      <c r="F16" s="14">
        <f>IF(B16="","",IF(E16&lt;&gt;"",IF(E16&lt;=TODAY(),"退会","退会予定"),IF(C16&lt;&gt;"","加入","加入届なし")))</f>
      </c>
      <c r="G16" s="14">
        <f>IF(OR(E16="",規約の確かめ!$B$11=""),"",MOD(MONTH(E16)-規約の確かめ!$B$11,12)+1)</f>
      </c>
      <c r="H16" s="16">
        <f>IF(G16="","",IF(規約の確かめ!$B$10="月割り",IF(規約の確かめ!$B$5="月額",規約の確かめ!$B$6*G16,ROUND(規約の確かめ!$B$6*G16/12,0)),IF(規約の確かめ!$B$10="その年度は全額",規約の確かめ!$B$6,"役員会で決める")))</f>
      </c>
      <c r="I16" s="17"/>
      <c r="J16" s="18">
        <f>IF(B16="","",IF(AND(F16="加入届なし",I16&lt;&gt;"",N(I16)&gt;0),"加入届が無い世帯から受け取っています。加入の意思を確かめてください",IF(AND(ISNUMBER(H16),I16&lt;&gt;"",N(I16)&gt;H16),"退会した年度の目安より多く受け取っています","")))</f>
      </c>
      <c r="K16" s="19"/>
    </row>
    <row r="17" ht="22" customHeight="1" spans="1:11" x14ac:dyDescent="0.25">
      <c r="A17" s="14">
        <f>IF(B17="","",ROW()-5)</f>
      </c>
      <c r="B17" s="8"/>
      <c r="C17" s="15"/>
      <c r="D17" s="15"/>
      <c r="E17" s="15"/>
      <c r="F17" s="14">
        <f>IF(B17="","",IF(E17&lt;&gt;"",IF(E17&lt;=TODAY(),"退会","退会予定"),IF(C17&lt;&gt;"","加入","加入届なし")))</f>
      </c>
      <c r="G17" s="14">
        <f>IF(OR(E17="",規約の確かめ!$B$11=""),"",MOD(MONTH(E17)-規約の確かめ!$B$11,12)+1)</f>
      </c>
      <c r="H17" s="16">
        <f>IF(G17="","",IF(規約の確かめ!$B$10="月割り",IF(規約の確かめ!$B$5="月額",規約の確かめ!$B$6*G17,ROUND(規約の確かめ!$B$6*G17/12,0)),IF(規約の確かめ!$B$10="その年度は全額",規約の確かめ!$B$6,"役員会で決める")))</f>
      </c>
      <c r="I17" s="17"/>
      <c r="J17" s="18">
        <f>IF(B17="","",IF(AND(F17="加入届なし",I17&lt;&gt;"",N(I17)&gt;0),"加入届が無い世帯から受け取っています。加入の意思を確かめてください",IF(AND(ISNUMBER(H17),I17&lt;&gt;"",N(I17)&gt;H17),"退会した年度の目安より多く受け取っています","")))</f>
      </c>
      <c r="K17" s="19"/>
    </row>
    <row r="18" ht="22" customHeight="1" spans="1:11" x14ac:dyDescent="0.25">
      <c r="A18" s="14">
        <f>IF(B18="","",ROW()-5)</f>
      </c>
      <c r="B18" s="8"/>
      <c r="C18" s="15"/>
      <c r="D18" s="15"/>
      <c r="E18" s="15"/>
      <c r="F18" s="14">
        <f>IF(B18="","",IF(E18&lt;&gt;"",IF(E18&lt;=TODAY(),"退会","退会予定"),IF(C18&lt;&gt;"","加入","加入届なし")))</f>
      </c>
      <c r="G18" s="14">
        <f>IF(OR(E18="",規約の確かめ!$B$11=""),"",MOD(MONTH(E18)-規約の確かめ!$B$11,12)+1)</f>
      </c>
      <c r="H18" s="16">
        <f>IF(G18="","",IF(規約の確かめ!$B$10="月割り",IF(規約の確かめ!$B$5="月額",規約の確かめ!$B$6*G18,ROUND(規約の確かめ!$B$6*G18/12,0)),IF(規約の確かめ!$B$10="その年度は全額",規約の確かめ!$B$6,"役員会で決める")))</f>
      </c>
      <c r="I18" s="17"/>
      <c r="J18" s="18">
        <f>IF(B18="","",IF(AND(F18="加入届なし",I18&lt;&gt;"",N(I18)&gt;0),"加入届が無い世帯から受け取っています。加入の意思を確かめてください",IF(AND(ISNUMBER(H18),I18&lt;&gt;"",N(I18)&gt;H18),"退会した年度の目安より多く受け取っています","")))</f>
      </c>
      <c r="K18" s="19"/>
    </row>
    <row r="19" ht="22" customHeight="1" spans="1:11" x14ac:dyDescent="0.25">
      <c r="A19" s="14">
        <f>IF(B19="","",ROW()-5)</f>
      </c>
      <c r="B19" s="8"/>
      <c r="C19" s="15"/>
      <c r="D19" s="15"/>
      <c r="E19" s="15"/>
      <c r="F19" s="14">
        <f>IF(B19="","",IF(E19&lt;&gt;"",IF(E19&lt;=TODAY(),"退会","退会予定"),IF(C19&lt;&gt;"","加入","加入届なし")))</f>
      </c>
      <c r="G19" s="14">
        <f>IF(OR(E19="",規約の確かめ!$B$11=""),"",MOD(MONTH(E19)-規約の確かめ!$B$11,12)+1)</f>
      </c>
      <c r="H19" s="16">
        <f>IF(G19="","",IF(規約の確かめ!$B$10="月割り",IF(規約の確かめ!$B$5="月額",規約の確かめ!$B$6*G19,ROUND(規約の確かめ!$B$6*G19/12,0)),IF(規約の確かめ!$B$10="その年度は全額",規約の確かめ!$B$6,"役員会で決める")))</f>
      </c>
      <c r="I19" s="17"/>
      <c r="J19" s="18">
        <f>IF(B19="","",IF(AND(F19="加入届なし",I19&lt;&gt;"",N(I19)&gt;0),"加入届が無い世帯から受け取っています。加入の意思を確かめてください",IF(AND(ISNUMBER(H19),I19&lt;&gt;"",N(I19)&gt;H19),"退会した年度の目安より多く受け取っています","")))</f>
      </c>
      <c r="K19" s="19"/>
    </row>
    <row r="20" ht="22" customHeight="1" spans="1:11" x14ac:dyDescent="0.25">
      <c r="A20" s="14">
        <f>IF(B20="","",ROW()-5)</f>
      </c>
      <c r="B20" s="8"/>
      <c r="C20" s="15"/>
      <c r="D20" s="15"/>
      <c r="E20" s="15"/>
      <c r="F20" s="14">
        <f>IF(B20="","",IF(E20&lt;&gt;"",IF(E20&lt;=TODAY(),"退会","退会予定"),IF(C20&lt;&gt;"","加入","加入届なし")))</f>
      </c>
      <c r="G20" s="14">
        <f>IF(OR(E20="",規約の確かめ!$B$11=""),"",MOD(MONTH(E20)-規約の確かめ!$B$11,12)+1)</f>
      </c>
      <c r="H20" s="16">
        <f>IF(G20="","",IF(規約の確かめ!$B$10="月割り",IF(規約の確かめ!$B$5="月額",規約の確かめ!$B$6*G20,ROUND(規約の確かめ!$B$6*G20/12,0)),IF(規約の確かめ!$B$10="その年度は全額",規約の確かめ!$B$6,"役員会で決める")))</f>
      </c>
      <c r="I20" s="17"/>
      <c r="J20" s="18">
        <f>IF(B20="","",IF(AND(F20="加入届なし",I20&lt;&gt;"",N(I20)&gt;0),"加入届が無い世帯から受け取っています。加入の意思を確かめてください",IF(AND(ISNUMBER(H20),I20&lt;&gt;"",N(I20)&gt;H20),"退会した年度の目安より多く受け取っています","")))</f>
      </c>
      <c r="K20" s="19"/>
    </row>
    <row r="21" ht="22" customHeight="1" spans="1:11" x14ac:dyDescent="0.25">
      <c r="A21" s="14">
        <f>IF(B21="","",ROW()-5)</f>
      </c>
      <c r="B21" s="8"/>
      <c r="C21" s="15"/>
      <c r="D21" s="15"/>
      <c r="E21" s="15"/>
      <c r="F21" s="14">
        <f>IF(B21="","",IF(E21&lt;&gt;"",IF(E21&lt;=TODAY(),"退会","退会予定"),IF(C21&lt;&gt;"","加入","加入届なし")))</f>
      </c>
      <c r="G21" s="14">
        <f>IF(OR(E21="",規約の確かめ!$B$11=""),"",MOD(MONTH(E21)-規約の確かめ!$B$11,12)+1)</f>
      </c>
      <c r="H21" s="16">
        <f>IF(G21="","",IF(規約の確かめ!$B$10="月割り",IF(規約の確かめ!$B$5="月額",規約の確かめ!$B$6*G21,ROUND(規約の確かめ!$B$6*G21/12,0)),IF(規約の確かめ!$B$10="その年度は全額",規約の確かめ!$B$6,"役員会で決める")))</f>
      </c>
      <c r="I21" s="17"/>
      <c r="J21" s="18">
        <f>IF(B21="","",IF(AND(F21="加入届なし",I21&lt;&gt;"",N(I21)&gt;0),"加入届が無い世帯から受け取っています。加入の意思を確かめてください",IF(AND(ISNUMBER(H21),I21&lt;&gt;"",N(I21)&gt;H21),"退会した年度の目安より多く受け取っています","")))</f>
      </c>
      <c r="K21" s="19"/>
    </row>
    <row r="22" ht="22" customHeight="1" spans="1:11" x14ac:dyDescent="0.25">
      <c r="A22" s="14">
        <f>IF(B22="","",ROW()-5)</f>
      </c>
      <c r="B22" s="8"/>
      <c r="C22" s="15"/>
      <c r="D22" s="15"/>
      <c r="E22" s="15"/>
      <c r="F22" s="14">
        <f>IF(B22="","",IF(E22&lt;&gt;"",IF(E22&lt;=TODAY(),"退会","退会予定"),IF(C22&lt;&gt;"","加入","加入届なし")))</f>
      </c>
      <c r="G22" s="14">
        <f>IF(OR(E22="",規約の確かめ!$B$11=""),"",MOD(MONTH(E22)-規約の確かめ!$B$11,12)+1)</f>
      </c>
      <c r="H22" s="16">
        <f>IF(G22="","",IF(規約の確かめ!$B$10="月割り",IF(規約の確かめ!$B$5="月額",規約の確かめ!$B$6*G22,ROUND(規約の確かめ!$B$6*G22/12,0)),IF(規約の確かめ!$B$10="その年度は全額",規約の確かめ!$B$6,"役員会で決める")))</f>
      </c>
      <c r="I22" s="17"/>
      <c r="J22" s="18">
        <f>IF(B22="","",IF(AND(F22="加入届なし",I22&lt;&gt;"",N(I22)&gt;0),"加入届が無い世帯から受け取っています。加入の意思を確かめてください",IF(AND(ISNUMBER(H22),I22&lt;&gt;"",N(I22)&gt;H22),"退会した年度の目安より多く受け取っています","")))</f>
      </c>
      <c r="K22" s="19"/>
    </row>
    <row r="23" ht="22" customHeight="1" spans="1:11" x14ac:dyDescent="0.25">
      <c r="A23" s="14">
        <f>IF(B23="","",ROW()-5)</f>
      </c>
      <c r="B23" s="8"/>
      <c r="C23" s="15"/>
      <c r="D23" s="15"/>
      <c r="E23" s="15"/>
      <c r="F23" s="14">
        <f>IF(B23="","",IF(E23&lt;&gt;"",IF(E23&lt;=TODAY(),"退会","退会予定"),IF(C23&lt;&gt;"","加入","加入届なし")))</f>
      </c>
      <c r="G23" s="14">
        <f>IF(OR(E23="",規約の確かめ!$B$11=""),"",MOD(MONTH(E23)-規約の確かめ!$B$11,12)+1)</f>
      </c>
      <c r="H23" s="16">
        <f>IF(G23="","",IF(規約の確かめ!$B$10="月割り",IF(規約の確かめ!$B$5="月額",規約の確かめ!$B$6*G23,ROUND(規約の確かめ!$B$6*G23/12,0)),IF(規約の確かめ!$B$10="その年度は全額",規約の確かめ!$B$6,"役員会で決める")))</f>
      </c>
      <c r="I23" s="17"/>
      <c r="J23" s="18">
        <f>IF(B23="","",IF(AND(F23="加入届なし",I23&lt;&gt;"",N(I23)&gt;0),"加入届が無い世帯から受け取っています。加入の意思を確かめてください",IF(AND(ISNUMBER(H23),I23&lt;&gt;"",N(I23)&gt;H23),"退会した年度の目安より多く受け取っています","")))</f>
      </c>
      <c r="K23" s="19"/>
    </row>
    <row r="24" ht="22" customHeight="1" spans="1:11" x14ac:dyDescent="0.25">
      <c r="A24" s="14">
        <f>IF(B24="","",ROW()-5)</f>
      </c>
      <c r="B24" s="8"/>
      <c r="C24" s="15"/>
      <c r="D24" s="15"/>
      <c r="E24" s="15"/>
      <c r="F24" s="14">
        <f>IF(B24="","",IF(E24&lt;&gt;"",IF(E24&lt;=TODAY(),"退会","退会予定"),IF(C24&lt;&gt;"","加入","加入届なし")))</f>
      </c>
      <c r="G24" s="14">
        <f>IF(OR(E24="",規約の確かめ!$B$11=""),"",MOD(MONTH(E24)-規約の確かめ!$B$11,12)+1)</f>
      </c>
      <c r="H24" s="16">
        <f>IF(G24="","",IF(規約の確かめ!$B$10="月割り",IF(規約の確かめ!$B$5="月額",規約の確かめ!$B$6*G24,ROUND(規約の確かめ!$B$6*G24/12,0)),IF(規約の確かめ!$B$10="その年度は全額",規約の確かめ!$B$6,"役員会で決める")))</f>
      </c>
      <c r="I24" s="17"/>
      <c r="J24" s="18">
        <f>IF(B24="","",IF(AND(F24="加入届なし",I24&lt;&gt;"",N(I24)&gt;0),"加入届が無い世帯から受け取っています。加入の意思を確かめてください",IF(AND(ISNUMBER(H24),I24&lt;&gt;"",N(I24)&gt;H24),"退会した年度の目安より多く受け取っています","")))</f>
      </c>
      <c r="K24" s="19"/>
    </row>
    <row r="25" ht="22" customHeight="1" spans="1:11" x14ac:dyDescent="0.25">
      <c r="A25" s="14">
        <f>IF(B25="","",ROW()-5)</f>
      </c>
      <c r="B25" s="8"/>
      <c r="C25" s="15"/>
      <c r="D25" s="15"/>
      <c r="E25" s="15"/>
      <c r="F25" s="14">
        <f>IF(B25="","",IF(E25&lt;&gt;"",IF(E25&lt;=TODAY(),"退会","退会予定"),IF(C25&lt;&gt;"","加入","加入届なし")))</f>
      </c>
      <c r="G25" s="14">
        <f>IF(OR(E25="",規約の確かめ!$B$11=""),"",MOD(MONTH(E25)-規約の確かめ!$B$11,12)+1)</f>
      </c>
      <c r="H25" s="16">
        <f>IF(G25="","",IF(規約の確かめ!$B$10="月割り",IF(規約の確かめ!$B$5="月額",規約の確かめ!$B$6*G25,ROUND(規約の確かめ!$B$6*G25/12,0)),IF(規約の確かめ!$B$10="その年度は全額",規約の確かめ!$B$6,"役員会で決める")))</f>
      </c>
      <c r="I25" s="17"/>
      <c r="J25" s="18">
        <f>IF(B25="","",IF(AND(F25="加入届なし",I25&lt;&gt;"",N(I25)&gt;0),"加入届が無い世帯から受け取っています。加入の意思を確かめてください",IF(AND(ISNUMBER(H25),I25&lt;&gt;"",N(I25)&gt;H25),"退会した年度の目安より多く受け取っています","")))</f>
      </c>
      <c r="K25" s="19"/>
    </row>
    <row r="26" ht="22" customHeight="1" spans="1:11" x14ac:dyDescent="0.25">
      <c r="A26" s="14">
        <f>IF(B26="","",ROW()-5)</f>
      </c>
      <c r="B26" s="8"/>
      <c r="C26" s="15"/>
      <c r="D26" s="15"/>
      <c r="E26" s="15"/>
      <c r="F26" s="14">
        <f>IF(B26="","",IF(E26&lt;&gt;"",IF(E26&lt;=TODAY(),"退会","退会予定"),IF(C26&lt;&gt;"","加入","加入届なし")))</f>
      </c>
      <c r="G26" s="14">
        <f>IF(OR(E26="",規約の確かめ!$B$11=""),"",MOD(MONTH(E26)-規約の確かめ!$B$11,12)+1)</f>
      </c>
      <c r="H26" s="16">
        <f>IF(G26="","",IF(規約の確かめ!$B$10="月割り",IF(規約の確かめ!$B$5="月額",規約の確かめ!$B$6*G26,ROUND(規約の確かめ!$B$6*G26/12,0)),IF(規約の確かめ!$B$10="その年度は全額",規約の確かめ!$B$6,"役員会で決める")))</f>
      </c>
      <c r="I26" s="17"/>
      <c r="J26" s="18">
        <f>IF(B26="","",IF(AND(F26="加入届なし",I26&lt;&gt;"",N(I26)&gt;0),"加入届が無い世帯から受け取っています。加入の意思を確かめてください",IF(AND(ISNUMBER(H26),I26&lt;&gt;"",N(I26)&gt;H26),"退会した年度の目安より多く受け取っています","")))</f>
      </c>
      <c r="K26" s="19"/>
    </row>
    <row r="27" ht="22" customHeight="1" spans="1:11" x14ac:dyDescent="0.25">
      <c r="A27" s="14">
        <f>IF(B27="","",ROW()-5)</f>
      </c>
      <c r="B27" s="8"/>
      <c r="C27" s="15"/>
      <c r="D27" s="15"/>
      <c r="E27" s="15"/>
      <c r="F27" s="14">
        <f>IF(B27="","",IF(E27&lt;&gt;"",IF(E27&lt;=TODAY(),"退会","退会予定"),IF(C27&lt;&gt;"","加入","加入届なし")))</f>
      </c>
      <c r="G27" s="14">
        <f>IF(OR(E27="",規約の確かめ!$B$11=""),"",MOD(MONTH(E27)-規約の確かめ!$B$11,12)+1)</f>
      </c>
      <c r="H27" s="16">
        <f>IF(G27="","",IF(規約の確かめ!$B$10="月割り",IF(規約の確かめ!$B$5="月額",規約の確かめ!$B$6*G27,ROUND(規約の確かめ!$B$6*G27/12,0)),IF(規約の確かめ!$B$10="その年度は全額",規約の確かめ!$B$6,"役員会で決める")))</f>
      </c>
      <c r="I27" s="17"/>
      <c r="J27" s="18">
        <f>IF(B27="","",IF(AND(F27="加入届なし",I27&lt;&gt;"",N(I27)&gt;0),"加入届が無い世帯から受け取っています。加入の意思を確かめてください",IF(AND(ISNUMBER(H27),I27&lt;&gt;"",N(I27)&gt;H27),"退会した年度の目安より多く受け取っています","")))</f>
      </c>
      <c r="K27" s="19"/>
    </row>
    <row r="28" ht="22" customHeight="1" spans="1:11" x14ac:dyDescent="0.25">
      <c r="A28" s="14">
        <f>IF(B28="","",ROW()-5)</f>
      </c>
      <c r="B28" s="8"/>
      <c r="C28" s="15"/>
      <c r="D28" s="15"/>
      <c r="E28" s="15"/>
      <c r="F28" s="14">
        <f>IF(B28="","",IF(E28&lt;&gt;"",IF(E28&lt;=TODAY(),"退会","退会予定"),IF(C28&lt;&gt;"","加入","加入届なし")))</f>
      </c>
      <c r="G28" s="14">
        <f>IF(OR(E28="",規約の確かめ!$B$11=""),"",MOD(MONTH(E28)-規約の確かめ!$B$11,12)+1)</f>
      </c>
      <c r="H28" s="16">
        <f>IF(G28="","",IF(規約の確かめ!$B$10="月割り",IF(規約の確かめ!$B$5="月額",規約の確かめ!$B$6*G28,ROUND(規約の確かめ!$B$6*G28/12,0)),IF(規約の確かめ!$B$10="その年度は全額",規約の確かめ!$B$6,"役員会で決める")))</f>
      </c>
      <c r="I28" s="17"/>
      <c r="J28" s="18">
        <f>IF(B28="","",IF(AND(F28="加入届なし",I28&lt;&gt;"",N(I28)&gt;0),"加入届が無い世帯から受け取っています。加入の意思を確かめてください",IF(AND(ISNUMBER(H28),I28&lt;&gt;"",N(I28)&gt;H28),"退会した年度の目安より多く受け取っています","")))</f>
      </c>
      <c r="K28" s="19"/>
    </row>
    <row r="29" ht="22" customHeight="1" spans="1:11" x14ac:dyDescent="0.25">
      <c r="A29" s="14">
        <f>IF(B29="","",ROW()-5)</f>
      </c>
      <c r="B29" s="8"/>
      <c r="C29" s="15"/>
      <c r="D29" s="15"/>
      <c r="E29" s="15"/>
      <c r="F29" s="14">
        <f>IF(B29="","",IF(E29&lt;&gt;"",IF(E29&lt;=TODAY(),"退会","退会予定"),IF(C29&lt;&gt;"","加入","加入届なし")))</f>
      </c>
      <c r="G29" s="14">
        <f>IF(OR(E29="",規約の確かめ!$B$11=""),"",MOD(MONTH(E29)-規約の確かめ!$B$11,12)+1)</f>
      </c>
      <c r="H29" s="16">
        <f>IF(G29="","",IF(規約の確かめ!$B$10="月割り",IF(規約の確かめ!$B$5="月額",規約の確かめ!$B$6*G29,ROUND(規約の確かめ!$B$6*G29/12,0)),IF(規約の確かめ!$B$10="その年度は全額",規約の確かめ!$B$6,"役員会で決める")))</f>
      </c>
      <c r="I29" s="17"/>
      <c r="J29" s="18">
        <f>IF(B29="","",IF(AND(F29="加入届なし",I29&lt;&gt;"",N(I29)&gt;0),"加入届が無い世帯から受け取っています。加入の意思を確かめてください",IF(AND(ISNUMBER(H29),I29&lt;&gt;"",N(I29)&gt;H29),"退会した年度の目安より多く受け取っています","")))</f>
      </c>
      <c r="K29" s="19"/>
    </row>
    <row r="30" ht="22" customHeight="1" spans="1:11" x14ac:dyDescent="0.25">
      <c r="A30" s="14">
        <f>IF(B30="","",ROW()-5)</f>
      </c>
      <c r="B30" s="8"/>
      <c r="C30" s="15"/>
      <c r="D30" s="15"/>
      <c r="E30" s="15"/>
      <c r="F30" s="14">
        <f>IF(B30="","",IF(E30&lt;&gt;"",IF(E30&lt;=TODAY(),"退会","退会予定"),IF(C30&lt;&gt;"","加入","加入届なし")))</f>
      </c>
      <c r="G30" s="14">
        <f>IF(OR(E30="",規約の確かめ!$B$11=""),"",MOD(MONTH(E30)-規約の確かめ!$B$11,12)+1)</f>
      </c>
      <c r="H30" s="16">
        <f>IF(G30="","",IF(規約の確かめ!$B$10="月割り",IF(規約の確かめ!$B$5="月額",規約の確かめ!$B$6*G30,ROUND(規約の確かめ!$B$6*G30/12,0)),IF(規約の確かめ!$B$10="その年度は全額",規約の確かめ!$B$6,"役員会で決める")))</f>
      </c>
      <c r="I30" s="17"/>
      <c r="J30" s="18">
        <f>IF(B30="","",IF(AND(F30="加入届なし",I30&lt;&gt;"",N(I30)&gt;0),"加入届が無い世帯から受け取っています。加入の意思を確かめてください",IF(AND(ISNUMBER(H30),I30&lt;&gt;"",N(I30)&gt;H30),"退会した年度の目安より多く受け取っています","")))</f>
      </c>
      <c r="K30" s="19"/>
    </row>
    <row r="31" ht="22" customHeight="1" spans="1:11" x14ac:dyDescent="0.25">
      <c r="A31" s="14">
        <f>IF(B31="","",ROW()-5)</f>
      </c>
      <c r="B31" s="8"/>
      <c r="C31" s="15"/>
      <c r="D31" s="15"/>
      <c r="E31" s="15"/>
      <c r="F31" s="14">
        <f>IF(B31="","",IF(E31&lt;&gt;"",IF(E31&lt;=TODAY(),"退会","退会予定"),IF(C31&lt;&gt;"","加入","加入届なし")))</f>
      </c>
      <c r="G31" s="14">
        <f>IF(OR(E31="",規約の確かめ!$B$11=""),"",MOD(MONTH(E31)-規約の確かめ!$B$11,12)+1)</f>
      </c>
      <c r="H31" s="16">
        <f>IF(G31="","",IF(規約の確かめ!$B$10="月割り",IF(規約の確かめ!$B$5="月額",規約の確かめ!$B$6*G31,ROUND(規約の確かめ!$B$6*G31/12,0)),IF(規約の確かめ!$B$10="その年度は全額",規約の確かめ!$B$6,"役員会で決める")))</f>
      </c>
      <c r="I31" s="17"/>
      <c r="J31" s="18">
        <f>IF(B31="","",IF(AND(F31="加入届なし",I31&lt;&gt;"",N(I31)&gt;0),"加入届が無い世帯から受け取っています。加入の意思を確かめてください",IF(AND(ISNUMBER(H31),I31&lt;&gt;"",N(I31)&gt;H31),"退会した年度の目安より多く受け取っています","")))</f>
      </c>
      <c r="K31" s="19"/>
    </row>
    <row r="32" ht="22" customHeight="1" spans="1:11" x14ac:dyDescent="0.25">
      <c r="A32" s="14">
        <f>IF(B32="","",ROW()-5)</f>
      </c>
      <c r="B32" s="8"/>
      <c r="C32" s="15"/>
      <c r="D32" s="15"/>
      <c r="E32" s="15"/>
      <c r="F32" s="14">
        <f>IF(B32="","",IF(E32&lt;&gt;"",IF(E32&lt;=TODAY(),"退会","退会予定"),IF(C32&lt;&gt;"","加入","加入届なし")))</f>
      </c>
      <c r="G32" s="14">
        <f>IF(OR(E32="",規約の確かめ!$B$11=""),"",MOD(MONTH(E32)-規約の確かめ!$B$11,12)+1)</f>
      </c>
      <c r="H32" s="16">
        <f>IF(G32="","",IF(規約の確かめ!$B$10="月割り",IF(規約の確かめ!$B$5="月額",規約の確かめ!$B$6*G32,ROUND(規約の確かめ!$B$6*G32/12,0)),IF(規約の確かめ!$B$10="その年度は全額",規約の確かめ!$B$6,"役員会で決める")))</f>
      </c>
      <c r="I32" s="17"/>
      <c r="J32" s="18">
        <f>IF(B32="","",IF(AND(F32="加入届なし",I32&lt;&gt;"",N(I32)&gt;0),"加入届が無い世帯から受け取っています。加入の意思を確かめてください",IF(AND(ISNUMBER(H32),I32&lt;&gt;"",N(I32)&gt;H32),"退会した年度の目安より多く受け取っています","")))</f>
      </c>
      <c r="K32" s="19"/>
    </row>
    <row r="33" ht="22" customHeight="1" spans="1:11" x14ac:dyDescent="0.25">
      <c r="A33" s="14">
        <f>IF(B33="","",ROW()-5)</f>
      </c>
      <c r="B33" s="8"/>
      <c r="C33" s="15"/>
      <c r="D33" s="15"/>
      <c r="E33" s="15"/>
      <c r="F33" s="14">
        <f>IF(B33="","",IF(E33&lt;&gt;"",IF(E33&lt;=TODAY(),"退会","退会予定"),IF(C33&lt;&gt;"","加入","加入届なし")))</f>
      </c>
      <c r="G33" s="14">
        <f>IF(OR(E33="",規約の確かめ!$B$11=""),"",MOD(MONTH(E33)-規約の確かめ!$B$11,12)+1)</f>
      </c>
      <c r="H33" s="16">
        <f>IF(G33="","",IF(規約の確かめ!$B$10="月割り",IF(規約の確かめ!$B$5="月額",規約の確かめ!$B$6*G33,ROUND(規約の確かめ!$B$6*G33/12,0)),IF(規約の確かめ!$B$10="その年度は全額",規約の確かめ!$B$6,"役員会で決める")))</f>
      </c>
      <c r="I33" s="17"/>
      <c r="J33" s="18">
        <f>IF(B33="","",IF(AND(F33="加入届なし",I33&lt;&gt;"",N(I33)&gt;0),"加入届が無い世帯から受け取っています。加入の意思を確かめてください",IF(AND(ISNUMBER(H33),I33&lt;&gt;"",N(I33)&gt;H33),"退会した年度の目安より多く受け取っています","")))</f>
      </c>
      <c r="K33" s="19"/>
    </row>
    <row r="34" ht="22" customHeight="1" spans="1:11" x14ac:dyDescent="0.25">
      <c r="A34" s="14">
        <f>IF(B34="","",ROW()-5)</f>
      </c>
      <c r="B34" s="8"/>
      <c r="C34" s="15"/>
      <c r="D34" s="15"/>
      <c r="E34" s="15"/>
      <c r="F34" s="14">
        <f>IF(B34="","",IF(E34&lt;&gt;"",IF(E34&lt;=TODAY(),"退会","退会予定"),IF(C34&lt;&gt;"","加入","加入届なし")))</f>
      </c>
      <c r="G34" s="14">
        <f>IF(OR(E34="",規約の確かめ!$B$11=""),"",MOD(MONTH(E34)-規約の確かめ!$B$11,12)+1)</f>
      </c>
      <c r="H34" s="16">
        <f>IF(G34="","",IF(規約の確かめ!$B$10="月割り",IF(規約の確かめ!$B$5="月額",規約の確かめ!$B$6*G34,ROUND(規約の確かめ!$B$6*G34/12,0)),IF(規約の確かめ!$B$10="その年度は全額",規約の確かめ!$B$6,"役員会で決める")))</f>
      </c>
      <c r="I34" s="17"/>
      <c r="J34" s="18">
        <f>IF(B34="","",IF(AND(F34="加入届なし",I34&lt;&gt;"",N(I34)&gt;0),"加入届が無い世帯から受け取っています。加入の意思を確かめてください",IF(AND(ISNUMBER(H34),I34&lt;&gt;"",N(I34)&gt;H34),"退会した年度の目安より多く受け取っています","")))</f>
      </c>
      <c r="K34" s="19"/>
    </row>
    <row r="35" ht="22" customHeight="1" spans="1:11" x14ac:dyDescent="0.25">
      <c r="A35" s="14">
        <f>IF(B35="","",ROW()-5)</f>
      </c>
      <c r="B35" s="8"/>
      <c r="C35" s="15"/>
      <c r="D35" s="15"/>
      <c r="E35" s="15"/>
      <c r="F35" s="14">
        <f>IF(B35="","",IF(E35&lt;&gt;"",IF(E35&lt;=TODAY(),"退会","退会予定"),IF(C35&lt;&gt;"","加入","加入届なし")))</f>
      </c>
      <c r="G35" s="14">
        <f>IF(OR(E35="",規約の確かめ!$B$11=""),"",MOD(MONTH(E35)-規約の確かめ!$B$11,12)+1)</f>
      </c>
      <c r="H35" s="16">
        <f>IF(G35="","",IF(規約の確かめ!$B$10="月割り",IF(規約の確かめ!$B$5="月額",規約の確かめ!$B$6*G35,ROUND(規約の確かめ!$B$6*G35/12,0)),IF(規約の確かめ!$B$10="その年度は全額",規約の確かめ!$B$6,"役員会で決める")))</f>
      </c>
      <c r="I35" s="17"/>
      <c r="J35" s="18">
        <f>IF(B35="","",IF(AND(F35="加入届なし",I35&lt;&gt;"",N(I35)&gt;0),"加入届が無い世帯から受け取っています。加入の意思を確かめてください",IF(AND(ISNUMBER(H35),I35&lt;&gt;"",N(I35)&gt;H35),"退会した年度の目安より多く受け取っています","")))</f>
      </c>
      <c r="K35" s="19"/>
    </row>
    <row r="36" ht="22" customHeight="1" spans="1:11" x14ac:dyDescent="0.25">
      <c r="A36" s="14">
        <f>IF(B36="","",ROW()-5)</f>
      </c>
      <c r="B36" s="8"/>
      <c r="C36" s="15"/>
      <c r="D36" s="15"/>
      <c r="E36" s="15"/>
      <c r="F36" s="14">
        <f>IF(B36="","",IF(E36&lt;&gt;"",IF(E36&lt;=TODAY(),"退会","退会予定"),IF(C36&lt;&gt;"","加入","加入届なし")))</f>
      </c>
      <c r="G36" s="14">
        <f>IF(OR(E36="",規約の確かめ!$B$11=""),"",MOD(MONTH(E36)-規約の確かめ!$B$11,12)+1)</f>
      </c>
      <c r="H36" s="16">
        <f>IF(G36="","",IF(規約の確かめ!$B$10="月割り",IF(規約の確かめ!$B$5="月額",規約の確かめ!$B$6*G36,ROUND(規約の確かめ!$B$6*G36/12,0)),IF(規約の確かめ!$B$10="その年度は全額",規約の確かめ!$B$6,"役員会で決める")))</f>
      </c>
      <c r="I36" s="17"/>
      <c r="J36" s="18">
        <f>IF(B36="","",IF(AND(F36="加入届なし",I36&lt;&gt;"",N(I36)&gt;0),"加入届が無い世帯から受け取っています。加入の意思を確かめてください",IF(AND(ISNUMBER(H36),I36&lt;&gt;"",N(I36)&gt;H36),"退会した年度の目安より多く受け取っています","")))</f>
      </c>
      <c r="K36" s="19"/>
    </row>
    <row r="37" ht="22" customHeight="1" spans="1:11" x14ac:dyDescent="0.25">
      <c r="A37" s="14">
        <f>IF(B37="","",ROW()-5)</f>
      </c>
      <c r="B37" s="8"/>
      <c r="C37" s="15"/>
      <c r="D37" s="15"/>
      <c r="E37" s="15"/>
      <c r="F37" s="14">
        <f>IF(B37="","",IF(E37&lt;&gt;"",IF(E37&lt;=TODAY(),"退会","退会予定"),IF(C37&lt;&gt;"","加入","加入届なし")))</f>
      </c>
      <c r="G37" s="14">
        <f>IF(OR(E37="",規約の確かめ!$B$11=""),"",MOD(MONTH(E37)-規約の確かめ!$B$11,12)+1)</f>
      </c>
      <c r="H37" s="16">
        <f>IF(G37="","",IF(規約の確かめ!$B$10="月割り",IF(規約の確かめ!$B$5="月額",規約の確かめ!$B$6*G37,ROUND(規約の確かめ!$B$6*G37/12,0)),IF(規約の確かめ!$B$10="その年度は全額",規約の確かめ!$B$6,"役員会で決める")))</f>
      </c>
      <c r="I37" s="17"/>
      <c r="J37" s="18">
        <f>IF(B37="","",IF(AND(F37="加入届なし",I37&lt;&gt;"",N(I37)&gt;0),"加入届が無い世帯から受け取っています。加入の意思を確かめてください",IF(AND(ISNUMBER(H37),I37&lt;&gt;"",N(I37)&gt;H37),"退会した年度の目安より多く受け取っています","")))</f>
      </c>
      <c r="K37" s="19"/>
    </row>
    <row r="38" ht="22" customHeight="1" spans="1:11" x14ac:dyDescent="0.25">
      <c r="A38" s="14">
        <f>IF(B38="","",ROW()-5)</f>
      </c>
      <c r="B38" s="8"/>
      <c r="C38" s="15"/>
      <c r="D38" s="15"/>
      <c r="E38" s="15"/>
      <c r="F38" s="14">
        <f>IF(B38="","",IF(E38&lt;&gt;"",IF(E38&lt;=TODAY(),"退会","退会予定"),IF(C38&lt;&gt;"","加入","加入届なし")))</f>
      </c>
      <c r="G38" s="14">
        <f>IF(OR(E38="",規約の確かめ!$B$11=""),"",MOD(MONTH(E38)-規約の確かめ!$B$11,12)+1)</f>
      </c>
      <c r="H38" s="16">
        <f>IF(G38="","",IF(規約の確かめ!$B$10="月割り",IF(規約の確かめ!$B$5="月額",規約の確かめ!$B$6*G38,ROUND(規約の確かめ!$B$6*G38/12,0)),IF(規約の確かめ!$B$10="その年度は全額",規約の確かめ!$B$6,"役員会で決める")))</f>
      </c>
      <c r="I38" s="17"/>
      <c r="J38" s="18">
        <f>IF(B38="","",IF(AND(F38="加入届なし",I38&lt;&gt;"",N(I38)&gt;0),"加入届が無い世帯から受け取っています。加入の意思を確かめてください",IF(AND(ISNUMBER(H38),I38&lt;&gt;"",N(I38)&gt;H38),"退会した年度の目安より多く受け取っています","")))</f>
      </c>
      <c r="K38" s="19"/>
    </row>
    <row r="39" ht="22" customHeight="1" spans="1:11" x14ac:dyDescent="0.25">
      <c r="A39" s="14">
        <f>IF(B39="","",ROW()-5)</f>
      </c>
      <c r="B39" s="8"/>
      <c r="C39" s="15"/>
      <c r="D39" s="15"/>
      <c r="E39" s="15"/>
      <c r="F39" s="14">
        <f>IF(B39="","",IF(E39&lt;&gt;"",IF(E39&lt;=TODAY(),"退会","退会予定"),IF(C39&lt;&gt;"","加入","加入届なし")))</f>
      </c>
      <c r="G39" s="14">
        <f>IF(OR(E39="",規約の確かめ!$B$11=""),"",MOD(MONTH(E39)-規約の確かめ!$B$11,12)+1)</f>
      </c>
      <c r="H39" s="16">
        <f>IF(G39="","",IF(規約の確かめ!$B$10="月割り",IF(規約の確かめ!$B$5="月額",規約の確かめ!$B$6*G39,ROUND(規約の確かめ!$B$6*G39/12,0)),IF(規約の確かめ!$B$10="その年度は全額",規約の確かめ!$B$6,"役員会で決める")))</f>
      </c>
      <c r="I39" s="17"/>
      <c r="J39" s="18">
        <f>IF(B39="","",IF(AND(F39="加入届なし",I39&lt;&gt;"",N(I39)&gt;0),"加入届が無い世帯から受け取っています。加入の意思を確かめてください",IF(AND(ISNUMBER(H39),I39&lt;&gt;"",N(I39)&gt;H39),"退会した年度の目安より多く受け取っています","")))</f>
      </c>
      <c r="K39" s="19"/>
    </row>
    <row r="40" ht="22" customHeight="1" spans="1:11" x14ac:dyDescent="0.25">
      <c r="A40" s="14">
        <f>IF(B40="","",ROW()-5)</f>
      </c>
      <c r="B40" s="8"/>
      <c r="C40" s="15"/>
      <c r="D40" s="15"/>
      <c r="E40" s="15"/>
      <c r="F40" s="14">
        <f>IF(B40="","",IF(E40&lt;&gt;"",IF(E40&lt;=TODAY(),"退会","退会予定"),IF(C40&lt;&gt;"","加入","加入届なし")))</f>
      </c>
      <c r="G40" s="14">
        <f>IF(OR(E40="",規約の確かめ!$B$11=""),"",MOD(MONTH(E40)-規約の確かめ!$B$11,12)+1)</f>
      </c>
      <c r="H40" s="16">
        <f>IF(G40="","",IF(規約の確かめ!$B$10="月割り",IF(規約の確かめ!$B$5="月額",規約の確かめ!$B$6*G40,ROUND(規約の確かめ!$B$6*G40/12,0)),IF(規約の確かめ!$B$10="その年度は全額",規約の確かめ!$B$6,"役員会で決める")))</f>
      </c>
      <c r="I40" s="17"/>
      <c r="J40" s="18">
        <f>IF(B40="","",IF(AND(F40="加入届なし",I40&lt;&gt;"",N(I40)&gt;0),"加入届が無い世帯から受け取っています。加入の意思を確かめてください",IF(AND(ISNUMBER(H40),I40&lt;&gt;"",N(I40)&gt;H40),"退会した年度の目安より多く受け取っています","")))</f>
      </c>
      <c r="K40" s="19"/>
    </row>
    <row r="41" ht="22" customHeight="1" spans="1:11" x14ac:dyDescent="0.25">
      <c r="A41" s="14">
        <f>IF(B41="","",ROW()-5)</f>
      </c>
      <c r="B41" s="8"/>
      <c r="C41" s="15"/>
      <c r="D41" s="15"/>
      <c r="E41" s="15"/>
      <c r="F41" s="14">
        <f>IF(B41="","",IF(E41&lt;&gt;"",IF(E41&lt;=TODAY(),"退会","退会予定"),IF(C41&lt;&gt;"","加入","加入届なし")))</f>
      </c>
      <c r="G41" s="14">
        <f>IF(OR(E41="",規約の確かめ!$B$11=""),"",MOD(MONTH(E41)-規約の確かめ!$B$11,12)+1)</f>
      </c>
      <c r="H41" s="16">
        <f>IF(G41="","",IF(規約の確かめ!$B$10="月割り",IF(規約の確かめ!$B$5="月額",規約の確かめ!$B$6*G41,ROUND(規約の確かめ!$B$6*G41/12,0)),IF(規約の確かめ!$B$10="その年度は全額",規約の確かめ!$B$6,"役員会で決める")))</f>
      </c>
      <c r="I41" s="17"/>
      <c r="J41" s="18">
        <f>IF(B41="","",IF(AND(F41="加入届なし",I41&lt;&gt;"",N(I41)&gt;0),"加入届が無い世帯から受け取っています。加入の意思を確かめてください",IF(AND(ISNUMBER(H41),I41&lt;&gt;"",N(I41)&gt;H41),"退会した年度の目安より多く受け取っています","")))</f>
      </c>
      <c r="K41" s="19"/>
    </row>
    <row r="42" ht="22" customHeight="1" spans="1:11" x14ac:dyDescent="0.25">
      <c r="A42" s="14">
        <f>IF(B42="","",ROW()-5)</f>
      </c>
      <c r="B42" s="8"/>
      <c r="C42" s="15"/>
      <c r="D42" s="15"/>
      <c r="E42" s="15"/>
      <c r="F42" s="14">
        <f>IF(B42="","",IF(E42&lt;&gt;"",IF(E42&lt;=TODAY(),"退会","退会予定"),IF(C42&lt;&gt;"","加入","加入届なし")))</f>
      </c>
      <c r="G42" s="14">
        <f>IF(OR(E42="",規約の確かめ!$B$11=""),"",MOD(MONTH(E42)-規約の確かめ!$B$11,12)+1)</f>
      </c>
      <c r="H42" s="16">
        <f>IF(G42="","",IF(規約の確かめ!$B$10="月割り",IF(規約の確かめ!$B$5="月額",規約の確かめ!$B$6*G42,ROUND(規約の確かめ!$B$6*G42/12,0)),IF(規約の確かめ!$B$10="その年度は全額",規約の確かめ!$B$6,"役員会で決める")))</f>
      </c>
      <c r="I42" s="17"/>
      <c r="J42" s="18">
        <f>IF(B42="","",IF(AND(F42="加入届なし",I42&lt;&gt;"",N(I42)&gt;0),"加入届が無い世帯から受け取っています。加入の意思を確かめてください",IF(AND(ISNUMBER(H42),I42&lt;&gt;"",N(I42)&gt;H42),"退会した年度の目安より多く受け取っています","")))</f>
      </c>
      <c r="K42" s="19"/>
    </row>
    <row r="43" ht="22" customHeight="1" spans="1:11" x14ac:dyDescent="0.25">
      <c r="A43" s="14">
        <f>IF(B43="","",ROW()-5)</f>
      </c>
      <c r="B43" s="8"/>
      <c r="C43" s="15"/>
      <c r="D43" s="15"/>
      <c r="E43" s="15"/>
      <c r="F43" s="14">
        <f>IF(B43="","",IF(E43&lt;&gt;"",IF(E43&lt;=TODAY(),"退会","退会予定"),IF(C43&lt;&gt;"","加入","加入届なし")))</f>
      </c>
      <c r="G43" s="14">
        <f>IF(OR(E43="",規約の確かめ!$B$11=""),"",MOD(MONTH(E43)-規約の確かめ!$B$11,12)+1)</f>
      </c>
      <c r="H43" s="16">
        <f>IF(G43="","",IF(規約の確かめ!$B$10="月割り",IF(規約の確かめ!$B$5="月額",規約の確かめ!$B$6*G43,ROUND(規約の確かめ!$B$6*G43/12,0)),IF(規約の確かめ!$B$10="その年度は全額",規約の確かめ!$B$6,"役員会で決める")))</f>
      </c>
      <c r="I43" s="17"/>
      <c r="J43" s="18">
        <f>IF(B43="","",IF(AND(F43="加入届なし",I43&lt;&gt;"",N(I43)&gt;0),"加入届が無い世帯から受け取っています。加入の意思を確かめてください",IF(AND(ISNUMBER(H43),I43&lt;&gt;"",N(I43)&gt;H43),"退会した年度の目安より多く受け取っています","")))</f>
      </c>
      <c r="K43" s="19"/>
    </row>
    <row r="44" ht="22" customHeight="1" spans="1:11" x14ac:dyDescent="0.25">
      <c r="A44" s="14">
        <f>IF(B44="","",ROW()-5)</f>
      </c>
      <c r="B44" s="8"/>
      <c r="C44" s="15"/>
      <c r="D44" s="15"/>
      <c r="E44" s="15"/>
      <c r="F44" s="14">
        <f>IF(B44="","",IF(E44&lt;&gt;"",IF(E44&lt;=TODAY(),"退会","退会予定"),IF(C44&lt;&gt;"","加入","加入届なし")))</f>
      </c>
      <c r="G44" s="14">
        <f>IF(OR(E44="",規約の確かめ!$B$11=""),"",MOD(MONTH(E44)-規約の確かめ!$B$11,12)+1)</f>
      </c>
      <c r="H44" s="16">
        <f>IF(G44="","",IF(規約の確かめ!$B$10="月割り",IF(規約の確かめ!$B$5="月額",規約の確かめ!$B$6*G44,ROUND(規約の確かめ!$B$6*G44/12,0)),IF(規約の確かめ!$B$10="その年度は全額",規約の確かめ!$B$6,"役員会で決める")))</f>
      </c>
      <c r="I44" s="17"/>
      <c r="J44" s="18">
        <f>IF(B44="","",IF(AND(F44="加入届なし",I44&lt;&gt;"",N(I44)&gt;0),"加入届が無い世帯から受け取っています。加入の意思を確かめてください",IF(AND(ISNUMBER(H44),I44&lt;&gt;"",N(I44)&gt;H44),"退会した年度の目安より多く受け取っています","")))</f>
      </c>
      <c r="K44" s="19"/>
    </row>
    <row r="45" ht="22" customHeight="1" spans="1:11" x14ac:dyDescent="0.25">
      <c r="A45" s="14">
        <f>IF(B45="","",ROW()-5)</f>
      </c>
      <c r="B45" s="8"/>
      <c r="C45" s="15"/>
      <c r="D45" s="15"/>
      <c r="E45" s="15"/>
      <c r="F45" s="14">
        <f>IF(B45="","",IF(E45&lt;&gt;"",IF(E45&lt;=TODAY(),"退会","退会予定"),IF(C45&lt;&gt;"","加入","加入届なし")))</f>
      </c>
      <c r="G45" s="14">
        <f>IF(OR(E45="",規約の確かめ!$B$11=""),"",MOD(MONTH(E45)-規約の確かめ!$B$11,12)+1)</f>
      </c>
      <c r="H45" s="16">
        <f>IF(G45="","",IF(規約の確かめ!$B$10="月割り",IF(規約の確かめ!$B$5="月額",規約の確かめ!$B$6*G45,ROUND(規約の確かめ!$B$6*G45/12,0)),IF(規約の確かめ!$B$10="その年度は全額",規約の確かめ!$B$6,"役員会で決める")))</f>
      </c>
      <c r="I45" s="17"/>
      <c r="J45" s="18">
        <f>IF(B45="","",IF(AND(F45="加入届なし",I45&lt;&gt;"",N(I45)&gt;0),"加入届が無い世帯から受け取っています。加入の意思を確かめてください",IF(AND(ISNUMBER(H45),I45&lt;&gt;"",N(I45)&gt;H45),"退会した年度の目安より多く受け取っています","")))</f>
      </c>
      <c r="K45" s="19"/>
    </row>
  </sheetData>
  <sheetProtection sheet="1" formatColumns="0" formatRows="0"/>
  <mergeCells count="2">
    <mergeCell ref="A1:K1"/>
    <mergeCell ref="A3:K3"/>
  </mergeCells>
  <dataValidations count="44">
    <dataValidation type="date" operator="greaterThan" allowBlank="1" showErrorMessage="1" errorTitle="日付" error="日付を 2026/6/30 の形で入れてください" sqref="C10:D45">
      <formula1>36526</formula1>
    </dataValidation>
    <dataValidation type="date" operator="greaterThan" allowBlank="1" showErrorMessage="1" errorTitle="日付" error="日付を 2026/6/30 の形で入れてください" sqref="C6:D45">
      <formula1>36526</formula1>
    </dataValidation>
    <dataValidation type="custom" allowBlank="1" showErrorMessage="1" errorTitle="退会日" error="退会日は退会届の日と同じか、それより後の日付を入れてください" sqref="E10">
      <formula1>OR(D10="",E10&gt;=D10)</formula1>
    </dataValidation>
    <dataValidation type="custom" allowBlank="1" showErrorMessage="1" errorTitle="退会日" error="退会日は退会届の日と同じか、それより後の日付を入れてください" sqref="E11">
      <formula1>OR(D11="",E11&gt;=D11)</formula1>
    </dataValidation>
    <dataValidation type="custom" allowBlank="1" showErrorMessage="1" errorTitle="退会日" error="退会日は退会届の日と同じか、それより後の日付を入れてください" sqref="E12">
      <formula1>OR(D12="",E12&gt;=D12)</formula1>
    </dataValidation>
    <dataValidation type="custom" allowBlank="1" showErrorMessage="1" errorTitle="退会日" error="退会日は退会届の日と同じか、それより後の日付を入れてください" sqref="E13">
      <formula1>OR(D13="",E13&gt;=D13)</formula1>
    </dataValidation>
    <dataValidation type="custom" allowBlank="1" showErrorMessage="1" errorTitle="退会日" error="退会日は退会届の日と同じか、それより後の日付を入れてください" sqref="E14">
      <formula1>OR(D14="",E14&gt;=D14)</formula1>
    </dataValidation>
    <dataValidation type="custom" allowBlank="1" showErrorMessage="1" errorTitle="退会日" error="退会日は退会届の日と同じか、それより後の日付を入れてください" sqref="E15">
      <formula1>OR(D15="",E15&gt;=D15)</formula1>
    </dataValidation>
    <dataValidation type="custom" allowBlank="1" showErrorMessage="1" errorTitle="退会日" error="退会日は退会届の日と同じか、それより後の日付を入れてください" sqref="E16">
      <formula1>OR(D16="",E16&gt;=D16)</formula1>
    </dataValidation>
    <dataValidation type="custom" allowBlank="1" showErrorMessage="1" errorTitle="退会日" error="退会日は退会届の日と同じか、それより後の日付を入れてください" sqref="E17">
      <formula1>OR(D17="",E17&gt;=D17)</formula1>
    </dataValidation>
    <dataValidation type="custom" allowBlank="1" showErrorMessage="1" errorTitle="退会日" error="退会日は退会届の日と同じか、それより後の日付を入れてください" sqref="E18">
      <formula1>OR(D18="",E18&gt;=D18)</formula1>
    </dataValidation>
    <dataValidation type="custom" allowBlank="1" showErrorMessage="1" errorTitle="退会日" error="退会日は退会届の日と同じか、それより後の日付を入れてください" sqref="E19">
      <formula1>OR(D19="",E19&gt;=D19)</formula1>
    </dataValidation>
    <dataValidation type="custom" allowBlank="1" showErrorMessage="1" errorTitle="退会日" error="退会日は退会届の日と同じか、それより後の日付を入れてください" sqref="E20">
      <formula1>OR(D20="",E20&gt;=D20)</formula1>
    </dataValidation>
    <dataValidation type="custom" allowBlank="1" showErrorMessage="1" errorTitle="退会日" error="退会日は退会届の日と同じか、それより後の日付を入れてください" sqref="E21">
      <formula1>OR(D21="",E21&gt;=D21)</formula1>
    </dataValidation>
    <dataValidation type="custom" allowBlank="1" showErrorMessage="1" errorTitle="退会日" error="退会日は退会届の日と同じか、それより後の日付を入れてください" sqref="E22">
      <formula1>OR(D22="",E22&gt;=D22)</formula1>
    </dataValidation>
    <dataValidation type="custom" allowBlank="1" showErrorMessage="1" errorTitle="退会日" error="退会日は退会届の日と同じか、それより後の日付を入れてください" sqref="E23">
      <formula1>OR(D23="",E23&gt;=D23)</formula1>
    </dataValidation>
    <dataValidation type="custom" allowBlank="1" showErrorMessage="1" errorTitle="退会日" error="退会日は退会届の日と同じか、それより後の日付を入れてください" sqref="E24">
      <formula1>OR(D24="",E24&gt;=D24)</formula1>
    </dataValidation>
    <dataValidation type="custom" allowBlank="1" showErrorMessage="1" errorTitle="退会日" error="退会日は退会届の日と同じか、それより後の日付を入れてください" sqref="E25">
      <formula1>OR(D25="",E25&gt;=D25)</formula1>
    </dataValidation>
    <dataValidation type="custom" allowBlank="1" showErrorMessage="1" errorTitle="退会日" error="退会日は退会届の日と同じか、それより後の日付を入れてください" sqref="E26">
      <formula1>OR(D26="",E26&gt;=D26)</formula1>
    </dataValidation>
    <dataValidation type="custom" allowBlank="1" showErrorMessage="1" errorTitle="退会日" error="退会日は退会届の日と同じか、それより後の日付を入れてください" sqref="E27">
      <formula1>OR(D27="",E27&gt;=D27)</formula1>
    </dataValidation>
    <dataValidation type="custom" allowBlank="1" showErrorMessage="1" errorTitle="退会日" error="退会日は退会届の日と同じか、それより後の日付を入れてください" sqref="E28">
      <formula1>OR(D28="",E28&gt;=D28)</formula1>
    </dataValidation>
    <dataValidation type="custom" allowBlank="1" showErrorMessage="1" errorTitle="退会日" error="退会日は退会届の日と同じか、それより後の日付を入れてください" sqref="E29">
      <formula1>OR(D29="",E29&gt;=D29)</formula1>
    </dataValidation>
    <dataValidation type="custom" allowBlank="1" showErrorMessage="1" errorTitle="退会日" error="退会日は退会届の日と同じか、それより後の日付を入れてください" sqref="E30">
      <formula1>OR(D30="",E30&gt;=D30)</formula1>
    </dataValidation>
    <dataValidation type="custom" allowBlank="1" showErrorMessage="1" errorTitle="退会日" error="退会日は退会届の日と同じか、それより後の日付を入れてください" sqref="E31">
      <formula1>OR(D31="",E31&gt;=D31)</formula1>
    </dataValidation>
    <dataValidation type="custom" allowBlank="1" showErrorMessage="1" errorTitle="退会日" error="退会日は退会届の日と同じか、それより後の日付を入れてください" sqref="E32">
      <formula1>OR(D32="",E32&gt;=D32)</formula1>
    </dataValidation>
    <dataValidation type="custom" allowBlank="1" showErrorMessage="1" errorTitle="退会日" error="退会日は退会届の日と同じか、それより後の日付を入れてください" sqref="E33">
      <formula1>OR(D33="",E33&gt;=D33)</formula1>
    </dataValidation>
    <dataValidation type="custom" allowBlank="1" showErrorMessage="1" errorTitle="退会日" error="退会日は退会届の日と同じか、それより後の日付を入れてください" sqref="E34">
      <formula1>OR(D34="",E34&gt;=D34)</formula1>
    </dataValidation>
    <dataValidation type="custom" allowBlank="1" showErrorMessage="1" errorTitle="退会日" error="退会日は退会届の日と同じか、それより後の日付を入れてください" sqref="E35">
      <formula1>OR(D35="",E35&gt;=D35)</formula1>
    </dataValidation>
    <dataValidation type="custom" allowBlank="1" showErrorMessage="1" errorTitle="退会日" error="退会日は退会届の日と同じか、それより後の日付を入れてください" sqref="E36">
      <formula1>OR(D36="",E36&gt;=D36)</formula1>
    </dataValidation>
    <dataValidation type="custom" allowBlank="1" showErrorMessage="1" errorTitle="退会日" error="退会日は退会届の日と同じか、それより後の日付を入れてください" sqref="E37">
      <formula1>OR(D37="",E37&gt;=D37)</formula1>
    </dataValidation>
    <dataValidation type="custom" allowBlank="1" showErrorMessage="1" errorTitle="退会日" error="退会日は退会届の日と同じか、それより後の日付を入れてください" sqref="E38">
      <formula1>OR(D38="",E38&gt;=D38)</formula1>
    </dataValidation>
    <dataValidation type="custom" allowBlank="1" showErrorMessage="1" errorTitle="退会日" error="退会日は退会届の日と同じか、それより後の日付を入れてください" sqref="E39">
      <formula1>OR(D39="",E39&gt;=D39)</formula1>
    </dataValidation>
    <dataValidation type="custom" allowBlank="1" showErrorMessage="1" errorTitle="退会日" error="退会日は退会届の日と同じか、それより後の日付を入れてください" sqref="E40">
      <formula1>OR(D40="",E40&gt;=D40)</formula1>
    </dataValidation>
    <dataValidation type="custom" allowBlank="1" showErrorMessage="1" errorTitle="退会日" error="退会日は退会届の日と同じか、それより後の日付を入れてください" sqref="E41">
      <formula1>OR(D41="",E41&gt;=D41)</formula1>
    </dataValidation>
    <dataValidation type="custom" allowBlank="1" showErrorMessage="1" errorTitle="退会日" error="退会日は退会届の日と同じか、それより後の日付を入れてください" sqref="E42">
      <formula1>OR(D42="",E42&gt;=D42)</formula1>
    </dataValidation>
    <dataValidation type="custom" allowBlank="1" showErrorMessage="1" errorTitle="退会日" error="退会日は退会届の日と同じか、それより後の日付を入れてください" sqref="E43">
      <formula1>OR(D43="",E43&gt;=D43)</formula1>
    </dataValidation>
    <dataValidation type="custom" allowBlank="1" showErrorMessage="1" errorTitle="退会日" error="退会日は退会届の日と同じか、それより後の日付を入れてください" sqref="E44">
      <formula1>OR(D44="",E44&gt;=D44)</formula1>
    </dataValidation>
    <dataValidation type="custom" allowBlank="1" showErrorMessage="1" errorTitle="退会日" error="退会日は退会届の日と同じか、それより後の日付を入れてください" sqref="E45">
      <formula1>OR(D45="",E45&gt;=D45)</formula1>
    </dataValidation>
    <dataValidation type="custom" allowBlank="1" showErrorMessage="1" errorTitle="退会日" error="退会日は退会届の日と同じか、それより後の日付を入れてください" sqref="E6">
      <formula1>OR(D6="",E6&gt;=D6)</formula1>
    </dataValidation>
    <dataValidation type="custom" allowBlank="1" showErrorMessage="1" errorTitle="退会日" error="退会日は退会届の日と同じか、それより後の日付を入れてください" sqref="E7">
      <formula1>OR(D7="",E7&gt;=D7)</formula1>
    </dataValidation>
    <dataValidation type="custom" allowBlank="1" showErrorMessage="1" errorTitle="退会日" error="退会日は退会届の日と同じか、それより後の日付を入れてください" sqref="E8">
      <formula1>OR(D8="",E8&gt;=D8)</formula1>
    </dataValidation>
    <dataValidation type="custom" allowBlank="1" showErrorMessage="1" errorTitle="退会日" error="退会日は退会届の日と同じか、それより後の日付を入れてください" sqref="E9">
      <formula1>OR(D9="",E9&gt;=D9)</formula1>
    </dataValidation>
    <dataValidation type="whole" operator="greaterThanOrEqual" allowBlank="1" showErrorMessage="1" errorTitle="金額" error="0 以上の整数を入れてください" sqref="I10:I45">
      <formula1>0</formula1>
    </dataValidation>
    <dataValidation type="whole" operator="greaterThanOrEqual" allowBlank="1" showErrorMessage="1" errorTitle="金額" error="0 以上の整数を入れてください" sqref="I6:I45">
      <formula1>0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1"/>
  <sheetFormatPr defaultRowHeight="15" outlineLevelRow="0" outlineLevelCol="0" x14ac:dyDescent="55"/>
  <cols>
    <col min="1" max="1" width="30" customWidth="1"/>
    <col min="2" max="2" width="62" customWidth="1"/>
  </cols>
  <sheetData>
    <row r="1" ht="28" customHeight="1" spans="1:1" x14ac:dyDescent="0.25">
      <c r="A1" s="1" t="s">
        <v>46</v>
      </c>
    </row>
    <row r="2" ht="22" customHeight="1" spans="1:2" x14ac:dyDescent="0.25">
      <c r="A2" s="13">
        <f>IF(規約の確かめ!B3="","",規約の確かめ!B3&amp;"　")&amp;"会費の条: "&amp;IF(規約の確かめ!B7="","（規約の確かめ B7）",規約の確かめ!B7)&amp;"　退会の条: "&amp;IF(規約の確かめ!B9="","（規約の確かめ B9）",規約の確かめ!B9)</f>
      </c>
      <c r="B2" s="13"/>
    </row>
    <row r="4" spans="1:2" x14ac:dyDescent="0.25">
      <c r="A4" s="2" t="s">
        <v>47</v>
      </c>
      <c r="B4" s="2" t="s">
        <v>48</v>
      </c>
    </row>
    <row r="5" ht="54.800000000000004" customHeight="1" spans="1:2" x14ac:dyDescent="0.25">
      <c r="A5" s="23" t="s">
        <v>49</v>
      </c>
      <c r="B5" s="24" t="s">
        <v>50</v>
      </c>
    </row>
    <row r="6" ht="54.800000000000004" customHeight="1" spans="1:2" x14ac:dyDescent="0.25">
      <c r="A6" s="23" t="s">
        <v>51</v>
      </c>
      <c r="B6" s="24" t="s">
        <v>52</v>
      </c>
    </row>
    <row r="7" ht="54.800000000000004" customHeight="1" spans="1:2" x14ac:dyDescent="0.25">
      <c r="A7" s="23" t="s">
        <v>53</v>
      </c>
      <c r="B7" s="24" t="s">
        <v>54</v>
      </c>
    </row>
    <row r="8" ht="54.800000000000004" customHeight="1" spans="1:2" x14ac:dyDescent="0.25">
      <c r="A8" s="23" t="s">
        <v>55</v>
      </c>
      <c r="B8" s="24" t="s">
        <v>56</v>
      </c>
    </row>
    <row r="10" ht="36" customHeight="1" spans="1:2" x14ac:dyDescent="0.25">
      <c r="A10" s="5" t="s">
        <v>57</v>
      </c>
      <c r="B10" s="5"/>
    </row>
    <row r="11" ht="32" customHeight="1" spans="1:2" x14ac:dyDescent="0.25">
      <c r="A11" s="13" t="s">
        <v>58</v>
      </c>
      <c r="B11" s="13"/>
    </row>
  </sheetData>
  <sheetProtection sheet="1" formatColumns="0" formatRows="0"/>
  <mergeCells count="3">
    <mergeCell ref="A2:B2"/>
    <mergeCell ref="A10:B10"/>
    <mergeCell ref="A11:B11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使い方</vt:lpstr>
      <vt:lpstr>規約の確かめ</vt:lpstr>
      <vt:lpstr>加入と退会の記録</vt:lpstr>
      <vt:lpstr>言い方（印刷用）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2026-11-05T11:21:48Z</dcterms:created>
  <dcterms:modified xsi:type="dcterms:W3CDTF">2026-11-05T11:21:48Z</dcterms:modified>
</cp:coreProperties>
</file>