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使い方" state="visible" r:id="rId4"/>
    <sheet sheetId="2" name="入力" state="visible" r:id="rId5"/>
    <sheet sheetId="3" name="使い道の1枚（印刷用）" state="visible" r:id="rId6"/>
  </sheets>
  <definedNames>
    <definedName name="_xlnm.Print_Area" localSheetId="0">'使い方'!$A$1:$D$16</definedName>
    <definedName name="_xlnm.Print_Area" localSheetId="1">'入力'!$A$1:$F$37</definedName>
    <definedName name="_xlnm.Print_Area" localSheetId="2">'使い道の1枚（印刷用）'!$A$1:$D$26</definedName>
  </definedNames>
  <calcPr calcId="171027" fullCalcOnLoad="1"/>
</workbook>
</file>

<file path=xl/sharedStrings.xml><?xml version="1.0" encoding="utf-8"?>
<sst xmlns="http://schemas.openxmlformats.org/spreadsheetml/2006/main" count="62" uniqueCount="60">
  <si>
    <t>自治会費の使い道の1枚の作り方</t>
  </si>
  <si>
    <t>色の付いたセルにだけ入力します。ほかのセルは式です。</t>
  </si>
  <si>
    <t>マクロは入っていません。シートは保護してあります（パスワードなし）。</t>
  </si>
  <si>
    <t>手順</t>
  </si>
  <si>
    <t>何をする</t>
  </si>
  <si>
    <t>どこに入れる</t>
  </si>
  <si>
    <t>注意</t>
  </si>
  <si>
    <t>会の名前・年度・会費・世帯数・補助金・問い合わせ先を入れる</t>
  </si>
  <si>
    <t>入力 B3〜B9</t>
  </si>
  <si>
    <t>年度は西暦で書きます。補助金が無い会は空のままで構いません</t>
  </si>
  <si>
    <t>予算書の支出を、科目ごとに写す</t>
  </si>
  <si>
    <t>入力 B11:C22</t>
  </si>
  <si>
    <t>予備費は入れません。使い道が決まっていないお金だからです</t>
  </si>
  <si>
    <t>住民に伝える名前と、中身の例を書く</t>
  </si>
  <si>
    <t>入力 A11:A22、D11:D22</t>
  </si>
  <si>
    <t>名前は20字、中身の例は30字までです。「協力費」なら「ほかの団体への会費」のように言い換えます</t>
  </si>
  <si>
    <t>確かめ欄を見る</t>
  </si>
  <si>
    <t>入力 B32〜B34</t>
  </si>
  <si>
    <t>合計が会費と合うか、ほかのお金で払う分があるかを見ます</t>
  </si>
  <si>
    <t>「使い道の1枚」を印刷して、集金の案内に添える</t>
  </si>
  <si>
    <t>使い道の1枚（印刷用）</t>
  </si>
  <si>
    <t>A4縦1枚に収まります</t>
  </si>
  <si>
    <t>予備費は入れません。使い道が決まっていないお金だからです。</t>
  </si>
  <si>
    <t>1世帯あたりの額は、支出の割合で会費を分けた目安です。会費だけで払っている額ではありません。補助金や繰越金も同じ支出に使っています。</t>
  </si>
  <si>
    <t>割合で分ける作り方は、帯広市町内会連合会のチラシ「例えば会費400円の場合」を土台にした私たちのやり方です。</t>
  </si>
  <si>
    <t>1世帯あたりの額は1円未満を四捨五入し、合計が会費と合うよう、端数の差をいちばん大きい行で調整します。</t>
  </si>
  <si>
    <t>帳簿の閲覧の一文（入力 B9）は、規約に会計の公開の条がある会だけ「載せる」にします。</t>
  </si>
  <si>
    <t>会の名前</t>
  </si>
  <si>
    <t>年度（西暦）</t>
  </si>
  <si>
    <t>1世帯の年会費（円）</t>
  </si>
  <si>
    <t>加入世帯数</t>
  </si>
  <si>
    <t>市などからの補助金（年額・円）</t>
  </si>
  <si>
    <t>無ければ空のまま</t>
  </si>
  <si>
    <t>問い合わせ先</t>
  </si>
  <si>
    <t>帳簿の閲覧の一文</t>
  </si>
  <si>
    <t>載せない</t>
  </si>
  <si>
    <t>規約に会計の公開の条がある会だけ「載せる」</t>
  </si>
  <si>
    <t>住民に伝える名前</t>
  </si>
  <si>
    <t>予算書の科目</t>
  </si>
  <si>
    <t>年額（円）</t>
  </si>
  <si>
    <t>中身の例</t>
  </si>
  <si>
    <t>割合</t>
  </si>
  <si>
    <t>1世帯あたり（円）</t>
  </si>
  <si>
    <t>端数前</t>
  </si>
  <si>
    <t>丸め</t>
  </si>
  <si>
    <t>支出の合計（予備費を除く）</t>
  </si>
  <si>
    <t>端数の差</t>
  </si>
  <si>
    <t>調整する行（表の何行目か）</t>
  </si>
  <si>
    <t>会費で集まる額（円）</t>
  </si>
  <si>
    <t>補助金の1世帯あたり（円）</t>
  </si>
  <si>
    <t>会費を月にすると（円）</t>
  </si>
  <si>
    <t>確かめ（1世帯あたりの合計）</t>
  </si>
  <si>
    <t>確かめ（ほかのお金）</t>
  </si>
  <si>
    <t>確かめ（予備費）</t>
  </si>
  <si>
    <t>1世帯あたりの額は、支出の割合で会費を分けた目安です。会費だけで払っている額ではありません。</t>
  </si>
  <si>
    <t>G列（端数前）とH列（丸め）は計算用で、隠してあります。</t>
  </si>
  <si>
    <t>使い道</t>
  </si>
  <si>
    <t>会全体の予算（円）</t>
  </si>
  <si>
    <t>合計</t>
  </si>
  <si>
    <t>予備費（思わぬ支出に備えるお金）は、この表に入れていません。予算と決算の全体は、総会の資料でご覧いただけます。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</si>
</sst>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64" formatCode="#,##0;-#,##0"/>
    <numFmt numFmtId="165" formatCode="0.0%"/>
    <numFmt numFmtId="166" formatCode="+#,##0;-#,##0;0"/>
  </numFmts>
  <fonts count="10" x14ac:knownFonts="1">
    <font>
      <color theme="1"/>
      <family val="2"/>
      <scheme val="minor"/>
      <sz val="11"/>
      <name val="Calibri"/>
    </font>
    <font>
      <b/>
      <color rgb="FF0D2B6B"/>
      <sz val="16"/>
    </font>
    <font>
      <b/>
      <color rgb="FF0D47A1"/>
    </font>
    <font>
      <color rgb="FF6B7280"/>
      <sz val="10"/>
    </font>
    <font>
      <b/>
    </font>
    <font>
      <sz val="12"/>
    </font>
    <font>
      <sz val="10"/>
    </font>
    <font>
      <b/>
      <sz val="12"/>
    </font>
    <font>
      <sz val="11"/>
    </font>
    <font>
      <b/>
      <sz val="11"/>
    </font>
  </fonts>
  <fills count="3">
    <fill>
      <patternFill patternType="none"/>
    </fill>
    <fill>
      <patternFill patternType="gray125"/>
    </fill>
    <fill>
      <patternFill patternType="solid">
        <fgColor rgb="FFFBF7EE"/>
      </patternFill>
    </fill>
  </fills>
  <borders count="3">
    <border>
      <left/>
      <right/>
      <top/>
      <bottom/>
      <diagonal/>
    </border>
    <border>
      <left style="thin">
        <color rgb="FFD1D5DB"/>
      </left>
      <right style="thin">
        <color rgb="FFD1D5DB"/>
      </right>
      <top style="thin">
        <color rgb="FFD1D5DB"/>
      </top>
      <bottom style="thin">
        <color rgb="FFD1D5DB"/>
      </bottom>
      <diagonal/>
    </border>
    <border>
      <left style="thin">
        <color rgb="FF0D47A1"/>
      </left>
      <right style="thin">
        <color rgb="FF0D47A1"/>
      </right>
      <top style="thin">
        <color rgb="FF0D47A1"/>
      </top>
      <bottom style="thin">
        <color rgb="FF0D47A1"/>
      </bottom>
      <diagonal/>
    </border>
  </borders>
  <cellStyleXfs count="1">
    <xf numFmtId="0" fontId="0" fillId="0" borderId="0"/>
  </cellStyleXfs>
  <cellXfs count="33">
    <xf numFmtId="0" fontId="0" fillId="0" borderId="0" xfId="0"/>
    <xf numFmtId="0" fontId="1" fillId="0" borderId="0" xfId="0" applyFont="1"/>
    <xf numFmtId="0" fontId="2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top" wrapText="1"/>
    </xf>
    <xf numFmtId="0" fontId="0" fillId="0" borderId="1" xfId="0" applyBorder="1" applyAlignment="1">
      <alignment horizontal="left" vertical="top" wrapText="1"/>
    </xf>
    <xf numFmtId="0" fontId="3" fillId="0" borderId="0" xfId="0" applyFont="1" applyAlignment="1">
      <alignment vertical="top" wrapText="1"/>
    </xf>
    <xf numFmtId="0" fontId="0" fillId="0" borderId="1" xfId="0" applyBorder="1" applyAlignment="1">
      <alignment vertical="center" wrapText="1"/>
    </xf>
    <xf numFmtId="0" fontId="0" fillId="2" borderId="2" xfId="0" applyFill="1" applyBorder="1" applyProtection="1">
      <protection locked="0"/>
    </xf>
    <xf numFmtId="1" fontId="0" fillId="2" borderId="2" xfId="0" applyNumberFormat="1" applyFill="1" applyBorder="1" applyProtection="1">
      <protection locked="0"/>
    </xf>
    <xf numFmtId="164" fontId="0" fillId="2" borderId="2" xfId="0" applyNumberFormat="1" applyFill="1" applyBorder="1" applyProtection="1">
      <protection locked="0"/>
    </xf>
    <xf numFmtId="3" fontId="0" fillId="2" borderId="2" xfId="0" applyNumberFormat="1" applyFill="1" applyBorder="1" applyProtection="1">
      <protection locked="0"/>
    </xf>
    <xf numFmtId="0" fontId="3" fillId="0" borderId="0" xfId="0" applyFont="1"/>
    <xf numFmtId="0" fontId="0" fillId="2" borderId="2" xfId="0" applyFill="1" applyBorder="1" applyAlignment="1" applyProtection="1">
      <alignment vertical="center" wrapText="1"/>
      <protection locked="0"/>
    </xf>
    <xf numFmtId="165" fontId="0" fillId="0" borderId="1" xfId="0" applyNumberFormat="1" applyBorder="1"/>
    <xf numFmtId="3" fontId="4" fillId="0" borderId="1" xfId="0" applyNumberFormat="1" applyFont="1" applyBorder="1"/>
    <xf numFmtId="4" fontId="0" fillId="0" borderId="1" xfId="0" applyNumberFormat="1" applyBorder="1"/>
    <xf numFmtId="3" fontId="0" fillId="0" borderId="1" xfId="0" applyNumberFormat="1" applyBorder="1"/>
    <xf numFmtId="0" fontId="4" fillId="0" borderId="1" xfId="0" applyFont="1" applyBorder="1" applyAlignment="1">
      <alignment vertical="center" wrapText="1"/>
    </xf>
    <xf numFmtId="0" fontId="0" fillId="0" borderId="1" xfId="0" applyBorder="1"/>
    <xf numFmtId="164" fontId="4" fillId="0" borderId="1" xfId="0" applyNumberFormat="1" applyFont="1" applyBorder="1"/>
    <xf numFmtId="166" fontId="0" fillId="0" borderId="1" xfId="0" applyNumberFormat="1" applyBorder="1" applyAlignment="1">
      <alignment horizontal="right"/>
    </xf>
    <xf numFmtId="1" fontId="0" fillId="0" borderId="1" xfId="0" applyNumberFormat="1" applyBorder="1" applyAlignment="1">
      <alignment horizontal="right"/>
    </xf>
    <xf numFmtId="164" fontId="0" fillId="0" borderId="1" xfId="0" applyNumberFormat="1" applyBorder="1" applyAlignment="1">
      <alignment horizontal="right"/>
    </xf>
    <xf numFmtId="0" fontId="2" fillId="0" borderId="1" xfId="0" applyFont="1" applyBorder="1" applyAlignment="1">
      <alignment vertical="center" wrapText="1"/>
    </xf>
    <xf numFmtId="0" fontId="4" fillId="0" borderId="1" xfId="0" applyFont="1" applyBorder="1" applyAlignment="1">
      <alignment horizontal="left" vertical="center" wrapText="1"/>
    </xf>
    <xf numFmtId="0" fontId="1" fillId="0" borderId="0" xfId="0" applyFont="1" applyAlignment="1">
      <alignment horizontal="center" vertical="center"/>
    </xf>
    <xf numFmtId="0" fontId="5" fillId="0" borderId="0" xfId="0" applyFont="1" applyAlignment="1">
      <alignment vertical="top" wrapText="1"/>
    </xf>
    <xf numFmtId="0" fontId="6" fillId="0" borderId="1" xfId="0" applyFont="1" applyBorder="1" applyAlignment="1">
      <alignment vertical="center" wrapText="1"/>
    </xf>
    <xf numFmtId="3" fontId="7" fillId="0" borderId="1" xfId="0" applyNumberFormat="1" applyFont="1" applyBorder="1" applyAlignment="1">
      <alignment vertical="center"/>
    </xf>
    <xf numFmtId="164" fontId="0" fillId="0" borderId="1" xfId="0" applyNumberFormat="1" applyBorder="1" applyAlignment="1">
      <alignment vertical="center"/>
    </xf>
    <xf numFmtId="3" fontId="7" fillId="0" borderId="1" xfId="0" applyNumberFormat="1" applyFont="1" applyBorder="1"/>
    <xf numFmtId="0" fontId="8" fillId="0" borderId="0" xfId="0" applyFont="1" applyAlignment="1">
      <alignment vertical="top" wrapText="1"/>
    </xf>
    <xf numFmtId="0" fontId="9" fillId="0" borderId="0" xfId="0" applyFont="1" applyAlignment="1">
      <alignment vertical="top" wrapText="1"/>
    </xf>
  </cellXfs>
  <cellStyles count="1">
    <cellStyle name="Normal" xfId="0" builtinId="0"/>
  </cellStyles>
  <dxfs count="1">
    <dxf>
      <font>
        <b/>
        <color rgb="FF0D47A1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CA3AF"/>
    <pageSetUpPr fitToPage="1"/>
  </sheetPr>
  <dimension ref="A1:D16"/>
  <sheetFormatPr defaultRowHeight="15" outlineLevelRow="0" outlineLevelCol="0" x14ac:dyDescent="55"/>
  <cols>
    <col min="1" max="1" width="6" customWidth="1"/>
    <col min="2" max="2" width="34" customWidth="1"/>
    <col min="3" max="3" width="24" customWidth="1"/>
    <col min="4" max="4" width="44" customWidth="1"/>
  </cols>
  <sheetData>
    <row r="1" ht="26" customHeight="1" spans="1:1" x14ac:dyDescent="0.25">
      <c r="A1" s="1" t="s">
        <v>0</v>
      </c>
    </row>
    <row r="2" spans="1:1" x14ac:dyDescent="0.25">
      <c r="A2" t="s">
        <v>1</v>
      </c>
    </row>
    <row r="3" spans="1:1" x14ac:dyDescent="0.25">
      <c r="A3" t="s">
        <v>2</v>
      </c>
    </row>
    <row r="5" spans="1:4" x14ac:dyDescent="0.25">
      <c r="A5" s="2" t="s">
        <v>3</v>
      </c>
      <c r="B5" s="2" t="s">
        <v>4</v>
      </c>
      <c r="C5" s="2" t="s">
        <v>5</v>
      </c>
      <c r="D5" s="2" t="s">
        <v>6</v>
      </c>
    </row>
    <row r="6" ht="48" customHeight="1" spans="1:4" x14ac:dyDescent="0.25">
      <c r="A6" s="3">
        <v>1</v>
      </c>
      <c r="B6" s="4" t="s">
        <v>7</v>
      </c>
      <c r="C6" s="4" t="s">
        <v>8</v>
      </c>
      <c r="D6" s="4" t="s">
        <v>9</v>
      </c>
    </row>
    <row r="7" ht="48" customHeight="1" spans="1:4" x14ac:dyDescent="0.25">
      <c r="A7" s="3">
        <v>2</v>
      </c>
      <c r="B7" s="4" t="s">
        <v>10</v>
      </c>
      <c r="C7" s="4" t="s">
        <v>11</v>
      </c>
      <c r="D7" s="4" t="s">
        <v>12</v>
      </c>
    </row>
    <row r="8" ht="48" customHeight="1" spans="1:4" x14ac:dyDescent="0.25">
      <c r="A8" s="3">
        <v>3</v>
      </c>
      <c r="B8" s="4" t="s">
        <v>13</v>
      </c>
      <c r="C8" s="4" t="s">
        <v>14</v>
      </c>
      <c r="D8" s="4" t="s">
        <v>15</v>
      </c>
    </row>
    <row r="9" ht="48" customHeight="1" spans="1:4" x14ac:dyDescent="0.25">
      <c r="A9" s="3">
        <v>4</v>
      </c>
      <c r="B9" s="4" t="s">
        <v>16</v>
      </c>
      <c r="C9" s="4" t="s">
        <v>17</v>
      </c>
      <c r="D9" s="4" t="s">
        <v>18</v>
      </c>
    </row>
    <row r="10" ht="48" customHeight="1" spans="1:4" x14ac:dyDescent="0.25">
      <c r="A10" s="3">
        <v>5</v>
      </c>
      <c r="B10" s="4" t="s">
        <v>19</v>
      </c>
      <c r="C10" s="4" t="s">
        <v>20</v>
      </c>
      <c r="D10" s="4" t="s">
        <v>21</v>
      </c>
    </row>
    <row r="12" ht="30" customHeight="1" spans="1:4" x14ac:dyDescent="0.25">
      <c r="A12" s="5" t="s">
        <v>22</v>
      </c>
      <c r="B12" s="5"/>
      <c r="C12" s="5"/>
      <c r="D12" s="5"/>
    </row>
    <row r="13" ht="30" customHeight="1" spans="1:4" x14ac:dyDescent="0.25">
      <c r="A13" s="5" t="s">
        <v>23</v>
      </c>
      <c r="B13" s="5"/>
      <c r="C13" s="5"/>
      <c r="D13" s="5"/>
    </row>
    <row r="14" ht="30" customHeight="1" spans="1:4" x14ac:dyDescent="0.25">
      <c r="A14" s="5" t="s">
        <v>24</v>
      </c>
      <c r="B14" s="5"/>
      <c r="C14" s="5"/>
      <c r="D14" s="5"/>
    </row>
    <row r="15" ht="30" customHeight="1" spans="1:4" x14ac:dyDescent="0.25">
      <c r="A15" s="5" t="s">
        <v>25</v>
      </c>
      <c r="B15" s="5"/>
      <c r="C15" s="5"/>
      <c r="D15" s="5"/>
    </row>
    <row r="16" ht="30" customHeight="1" spans="1:4" x14ac:dyDescent="0.25">
      <c r="A16" s="5" t="s">
        <v>26</v>
      </c>
      <c r="B16" s="5"/>
      <c r="C16" s="5"/>
      <c r="D16" s="5"/>
    </row>
  </sheetData>
  <sheetProtection sheet="1" formatColumns="0"/>
  <mergeCells count="5">
    <mergeCell ref="A12:D12"/>
    <mergeCell ref="A13:D13"/>
    <mergeCell ref="A14:D14"/>
    <mergeCell ref="A15:D15"/>
    <mergeCell ref="A16:D16"/>
  </mergeCells>
  <pageMargins left="0.5" right="0.5" top="0.6" bottom="0.6" header="0.3" footer="0.3"/>
  <pageSetup paperSize="9" orientation="portrait" horizontalDpi="4294967295" verticalDpi="4294967295" scale="100" fitToWidth="1" fitToHeight="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D47A1"/>
    <pageSetUpPr fitToPage="1"/>
  </sheetPr>
  <dimension ref="A1:H37"/>
  <sheetViews>
    <sheetView workbookViewId="0">
      <pane ySplit="10" topLeftCell="A11" activePane="bottomLeft" state="frozen"/>
      <selection pane="bottomLeft"/>
    </sheetView>
  </sheetViews>
  <sheetFormatPr defaultRowHeight="15" outlineLevelRow="0" outlineLevelCol="0" x14ac:dyDescent="55"/>
  <cols>
    <col min="1" max="1" width="28" customWidth="1"/>
    <col min="2" max="2" width="16" customWidth="1"/>
    <col min="3" max="3" width="14" customWidth="1"/>
    <col min="4" max="4" width="42" customWidth="1"/>
    <col min="5" max="5" width="10" customWidth="1"/>
    <col min="6" max="6" width="18" customWidth="1"/>
    <col min="7" max="8" width="10" hidden="1" customWidth="1"/>
  </cols>
  <sheetData>
    <row r="1" ht="26" customHeight="1" spans="1:1" x14ac:dyDescent="0.25">
      <c r="A1" s="1">
        <f>IF(B3="","会費の使い道の入力",B3&amp;" 会費の使い道の入力")</f>
      </c>
    </row>
    <row r="3" spans="1:2" x14ac:dyDescent="0.25">
      <c r="A3" s="6" t="s">
        <v>27</v>
      </c>
      <c r="B3" s="7"/>
    </row>
    <row r="4" spans="1:2" x14ac:dyDescent="0.25">
      <c r="A4" s="6" t="s">
        <v>28</v>
      </c>
      <c r="B4" s="8"/>
    </row>
    <row r="5" spans="1:2" x14ac:dyDescent="0.25">
      <c r="A5" s="6" t="s">
        <v>29</v>
      </c>
      <c r="B5" s="9"/>
    </row>
    <row r="6" spans="1:2" x14ac:dyDescent="0.25">
      <c r="A6" s="6" t="s">
        <v>30</v>
      </c>
      <c r="B6" s="10"/>
    </row>
    <row r="7" spans="1:3" x14ac:dyDescent="0.25">
      <c r="A7" s="6" t="s">
        <v>31</v>
      </c>
      <c r="B7" s="9"/>
      <c r="C7" s="11" t="s">
        <v>32</v>
      </c>
    </row>
    <row r="8" spans="1:4" x14ac:dyDescent="0.25">
      <c r="A8" s="6" t="s">
        <v>33</v>
      </c>
      <c r="B8" s="7"/>
      <c r="C8" s="7"/>
      <c r="D8" s="7"/>
    </row>
    <row r="9" spans="1:3" x14ac:dyDescent="0.25">
      <c r="A9" s="6" t="s">
        <v>34</v>
      </c>
      <c r="B9" s="7" t="s">
        <v>35</v>
      </c>
      <c r="C9" s="11" t="s">
        <v>36</v>
      </c>
    </row>
    <row r="10" ht="30" customHeight="1" spans="1:8" x14ac:dyDescent="0.25">
      <c r="A10" s="2" t="s">
        <v>37</v>
      </c>
      <c r="B10" s="2" t="s">
        <v>38</v>
      </c>
      <c r="C10" s="2" t="s">
        <v>39</v>
      </c>
      <c r="D10" s="2" t="s">
        <v>40</v>
      </c>
      <c r="E10" s="2" t="s">
        <v>41</v>
      </c>
      <c r="F10" s="2" t="s">
        <v>42</v>
      </c>
      <c r="G10" s="2" t="s">
        <v>43</v>
      </c>
      <c r="H10" s="2" t="s">
        <v>44</v>
      </c>
    </row>
    <row r="11" spans="1:8" x14ac:dyDescent="0.25">
      <c r="A11" s="12"/>
      <c r="B11" s="12"/>
      <c r="C11" s="9"/>
      <c r="D11" s="12"/>
      <c r="E11" s="13">
        <f>IF(OR(C11="",$C$24=0),"",C11/$C$24)</f>
      </c>
      <c r="F11" s="14">
        <f>IF(C11="","",IF(ROW()-10=$B$27,H11+$B$26,H11))</f>
      </c>
      <c r="G11" s="15">
        <f>IF(OR(C11="",$C$24=0),0,$B$5*C11/$C$24)</f>
      </c>
      <c r="H11" s="16">
        <f>ROUND(G11,0)</f>
      </c>
    </row>
    <row r="12" spans="1:8" x14ac:dyDescent="0.25">
      <c r="A12" s="12"/>
      <c r="B12" s="12"/>
      <c r="C12" s="9"/>
      <c r="D12" s="12"/>
      <c r="E12" s="13">
        <f>IF(OR(C12="",$C$24=0),"",C12/$C$24)</f>
      </c>
      <c r="F12" s="14">
        <f>IF(C12="","",IF(ROW()-10=$B$27,H12+$B$26,H12))</f>
      </c>
      <c r="G12" s="15">
        <f>IF(OR(C12="",$C$24=0),0,$B$5*C12/$C$24)</f>
      </c>
      <c r="H12" s="16">
        <f>ROUND(G12,0)</f>
      </c>
    </row>
    <row r="13" spans="1:8" x14ac:dyDescent="0.25">
      <c r="A13" s="12"/>
      <c r="B13" s="12"/>
      <c r="C13" s="9"/>
      <c r="D13" s="12"/>
      <c r="E13" s="13">
        <f>IF(OR(C13="",$C$24=0),"",C13/$C$24)</f>
      </c>
      <c r="F13" s="14">
        <f>IF(C13="","",IF(ROW()-10=$B$27,H13+$B$26,H13))</f>
      </c>
      <c r="G13" s="15">
        <f>IF(OR(C13="",$C$24=0),0,$B$5*C13/$C$24)</f>
      </c>
      <c r="H13" s="16">
        <f>ROUND(G13,0)</f>
      </c>
    </row>
    <row r="14" spans="1:8" x14ac:dyDescent="0.25">
      <c r="A14" s="12"/>
      <c r="B14" s="12"/>
      <c r="C14" s="9"/>
      <c r="D14" s="12"/>
      <c r="E14" s="13">
        <f>IF(OR(C14="",$C$24=0),"",C14/$C$24)</f>
      </c>
      <c r="F14" s="14">
        <f>IF(C14="","",IF(ROW()-10=$B$27,H14+$B$26,H14))</f>
      </c>
      <c r="G14" s="15">
        <f>IF(OR(C14="",$C$24=0),0,$B$5*C14/$C$24)</f>
      </c>
      <c r="H14" s="16">
        <f>ROUND(G14,0)</f>
      </c>
    </row>
    <row r="15" spans="1:8" x14ac:dyDescent="0.25">
      <c r="A15" s="12"/>
      <c r="B15" s="12"/>
      <c r="C15" s="9"/>
      <c r="D15" s="12"/>
      <c r="E15" s="13">
        <f>IF(OR(C15="",$C$24=0),"",C15/$C$24)</f>
      </c>
      <c r="F15" s="14">
        <f>IF(C15="","",IF(ROW()-10=$B$27,H15+$B$26,H15))</f>
      </c>
      <c r="G15" s="15">
        <f>IF(OR(C15="",$C$24=0),0,$B$5*C15/$C$24)</f>
      </c>
      <c r="H15" s="16">
        <f>ROUND(G15,0)</f>
      </c>
    </row>
    <row r="16" spans="1:8" x14ac:dyDescent="0.25">
      <c r="A16" s="12"/>
      <c r="B16" s="12"/>
      <c r="C16" s="9"/>
      <c r="D16" s="12"/>
      <c r="E16" s="13">
        <f>IF(OR(C16="",$C$24=0),"",C16/$C$24)</f>
      </c>
      <c r="F16" s="14">
        <f>IF(C16="","",IF(ROW()-10=$B$27,H16+$B$26,H16))</f>
      </c>
      <c r="G16" s="15">
        <f>IF(OR(C16="",$C$24=0),0,$B$5*C16/$C$24)</f>
      </c>
      <c r="H16" s="16">
        <f>ROUND(G16,0)</f>
      </c>
    </row>
    <row r="17" spans="1:8" x14ac:dyDescent="0.25">
      <c r="A17" s="12"/>
      <c r="B17" s="12"/>
      <c r="C17" s="9"/>
      <c r="D17" s="12"/>
      <c r="E17" s="13">
        <f>IF(OR(C17="",$C$24=0),"",C17/$C$24)</f>
      </c>
      <c r="F17" s="14">
        <f>IF(C17="","",IF(ROW()-10=$B$27,H17+$B$26,H17))</f>
      </c>
      <c r="G17" s="15">
        <f>IF(OR(C17="",$C$24=0),0,$B$5*C17/$C$24)</f>
      </c>
      <c r="H17" s="16">
        <f>ROUND(G17,0)</f>
      </c>
    </row>
    <row r="18" spans="1:8" x14ac:dyDescent="0.25">
      <c r="A18" s="12"/>
      <c r="B18" s="12"/>
      <c r="C18" s="9"/>
      <c r="D18" s="12"/>
      <c r="E18" s="13">
        <f>IF(OR(C18="",$C$24=0),"",C18/$C$24)</f>
      </c>
      <c r="F18" s="14">
        <f>IF(C18="","",IF(ROW()-10=$B$27,H18+$B$26,H18))</f>
      </c>
      <c r="G18" s="15">
        <f>IF(OR(C18="",$C$24=0),0,$B$5*C18/$C$24)</f>
      </c>
      <c r="H18" s="16">
        <f>ROUND(G18,0)</f>
      </c>
    </row>
    <row r="19" spans="1:8" x14ac:dyDescent="0.25">
      <c r="A19" s="12"/>
      <c r="B19" s="12"/>
      <c r="C19" s="9"/>
      <c r="D19" s="12"/>
      <c r="E19" s="13">
        <f>IF(OR(C19="",$C$24=0),"",C19/$C$24)</f>
      </c>
      <c r="F19" s="14">
        <f>IF(C19="","",IF(ROW()-10=$B$27,H19+$B$26,H19))</f>
      </c>
      <c r="G19" s="15">
        <f>IF(OR(C19="",$C$24=0),0,$B$5*C19/$C$24)</f>
      </c>
      <c r="H19" s="16">
        <f>ROUND(G19,0)</f>
      </c>
    </row>
    <row r="20" spans="1:8" x14ac:dyDescent="0.25">
      <c r="A20" s="12"/>
      <c r="B20" s="12"/>
      <c r="C20" s="9"/>
      <c r="D20" s="12"/>
      <c r="E20" s="13">
        <f>IF(OR(C20="",$C$24=0),"",C20/$C$24)</f>
      </c>
      <c r="F20" s="14">
        <f>IF(C20="","",IF(ROW()-10=$B$27,H20+$B$26,H20))</f>
      </c>
      <c r="G20" s="15">
        <f>IF(OR(C20="",$C$24=0),0,$B$5*C20/$C$24)</f>
      </c>
      <c r="H20" s="16">
        <f>ROUND(G20,0)</f>
      </c>
    </row>
    <row r="21" spans="1:8" x14ac:dyDescent="0.25">
      <c r="A21" s="12"/>
      <c r="B21" s="12"/>
      <c r="C21" s="9"/>
      <c r="D21" s="12"/>
      <c r="E21" s="13">
        <f>IF(OR(C21="",$C$24=0),"",C21/$C$24)</f>
      </c>
      <c r="F21" s="14">
        <f>IF(C21="","",IF(ROW()-10=$B$27,H21+$B$26,H21))</f>
      </c>
      <c r="G21" s="15">
        <f>IF(OR(C21="",$C$24=0),0,$B$5*C21/$C$24)</f>
      </c>
      <c r="H21" s="16">
        <f>ROUND(G21,0)</f>
      </c>
    </row>
    <row r="22" spans="1:8" x14ac:dyDescent="0.25">
      <c r="A22" s="12"/>
      <c r="B22" s="12"/>
      <c r="C22" s="9"/>
      <c r="D22" s="12"/>
      <c r="E22" s="13">
        <f>IF(OR(C22="",$C$24=0),"",C22/$C$24)</f>
      </c>
      <c r="F22" s="14">
        <f>IF(C22="","",IF(ROW()-10=$B$27,H22+$B$26,H22))</f>
      </c>
      <c r="G22" s="15">
        <f>IF(OR(C22="",$C$24=0),0,$B$5*C22/$C$24)</f>
      </c>
      <c r="H22" s="16">
        <f>ROUND(G22,0)</f>
      </c>
    </row>
    <row r="24" spans="1:6" x14ac:dyDescent="0.25">
      <c r="A24" s="17" t="s">
        <v>45</v>
      </c>
      <c r="B24" s="18"/>
      <c r="C24" s="19">
        <f>SUM(C11:C22)</f>
      </c>
      <c r="D24" s="18"/>
      <c r="E24" s="18"/>
      <c r="F24" s="14">
        <f>SUM(F11:F22)</f>
      </c>
    </row>
    <row r="26" spans="1:2" x14ac:dyDescent="0.25">
      <c r="A26" s="6" t="s">
        <v>46</v>
      </c>
      <c r="B26" s="20">
        <f>IF(C24=0,"",B5-SUM(H11:H22))</f>
      </c>
    </row>
    <row r="27" spans="1:2" x14ac:dyDescent="0.25">
      <c r="A27" s="6" t="s">
        <v>47</v>
      </c>
      <c r="B27" s="21">
        <f>IF(C24=0,"",MATCH(MAX(C11:C22),C11:C22,0))</f>
      </c>
    </row>
    <row r="29" spans="1:2" x14ac:dyDescent="0.25">
      <c r="A29" s="6" t="s">
        <v>48</v>
      </c>
      <c r="B29" s="22">
        <f>IF(OR(B5="",B6=""),"",B5*B6)</f>
      </c>
    </row>
    <row r="30" spans="1:2" x14ac:dyDescent="0.25">
      <c r="A30" s="6" t="s">
        <v>49</v>
      </c>
      <c r="B30" s="22">
        <f>IF(OR(N(B7)=0,B6=""),"",ROUND(B7/B6,0))</f>
      </c>
    </row>
    <row r="31" spans="1:2" x14ac:dyDescent="0.25">
      <c r="A31" s="6" t="s">
        <v>50</v>
      </c>
      <c r="B31" s="22">
        <f>IF(B5="","",ROUND(B5/12,0))</f>
      </c>
    </row>
    <row r="32" ht="30" customHeight="1" spans="1:6" x14ac:dyDescent="0.25">
      <c r="A32" s="23" t="s">
        <v>51</v>
      </c>
      <c r="B32" s="24">
        <f>IF(C24=0,"支出を入れます",IF(F24&lt;&gt;B5,"1世帯あたりの合計が会費と合いません",""))</f>
      </c>
      <c r="C32" s="24"/>
      <c r="D32" s="24"/>
      <c r="E32" s="24"/>
      <c r="F32" s="24"/>
    </row>
    <row r="33" ht="30" customHeight="1" spans="1:6" x14ac:dyDescent="0.25">
      <c r="A33" s="23" t="s">
        <v>52</v>
      </c>
      <c r="B33" s="24">
        <f>IF(OR(C24=0,B29=""),"",IF(C24&gt;B29+N(B7),"支出のうち"&amp;TEXT(C24-B29-N(B7),"#,##0")&amp;"円は、会費と補助金のほかのお金（繰越金など）で払う予定です",""))</f>
      </c>
      <c r="C33" s="24"/>
      <c r="D33" s="24"/>
      <c r="E33" s="24"/>
      <c r="F33" s="24"/>
    </row>
    <row r="34" ht="30" customHeight="1" spans="1:6" x14ac:dyDescent="0.25">
      <c r="A34" s="23" t="s">
        <v>53</v>
      </c>
      <c r="B34" s="24">
        <f>IF(COUNTIF(B11:B22,"*予備費*")&gt;0,"予備費は入れません。使い道が決まっていないお金です","")</f>
      </c>
      <c r="C34" s="24"/>
      <c r="D34" s="24"/>
      <c r="E34" s="24"/>
      <c r="F34" s="24"/>
    </row>
    <row r="36" spans="1:1" x14ac:dyDescent="0.25">
      <c r="A36" s="11" t="s">
        <v>54</v>
      </c>
    </row>
    <row r="37" spans="1:1" x14ac:dyDescent="0.25">
      <c r="A37" s="11" t="s">
        <v>55</v>
      </c>
    </row>
  </sheetData>
  <sheetProtection sheet="1" formatColumns="0"/>
  <mergeCells count="4">
    <mergeCell ref="B8:D8"/>
    <mergeCell ref="B32:F32"/>
    <mergeCell ref="B33:F33"/>
    <mergeCell ref="B34:F34"/>
  </mergeCells>
  <conditionalFormatting sqref="F11:F22">
    <cfRule type="dataBar" priority="1">
      <dataBar>
        <cfvo type="num" val="0"/>
        <cfvo type="max"/>
        <color rgb="FF90B4E8"/>
      </dataBar>
      <extLst>
        <ext xmlns:x14="http://schemas.microsoft.com/office/spreadsheetml/2009/9/main" uri="{B025F937-C7B1-47D3-B67F-A62EFF666E3E}">
          <x14:id>{F6E7D01C-5397-4C7C-B137-EC86FF2B351A}</x14:id>
        </ext>
      </extLst>
    </cfRule>
  </conditionalFormatting>
  <conditionalFormatting sqref="B32">
    <cfRule type="expression" dxfId="0" priority="2">
      <formula>$B$32&lt;&gt;""</formula>
    </cfRule>
  </conditionalFormatting>
  <dataValidations count="8">
    <dataValidation type="textLength" operator="lessThanOrEqual" allowBlank="1" showErrorMessage="1" errorTitle="住民に伝える名前" error="20字以内で入れてください" sqref="A11:A22">
      <formula1>20</formula1>
    </dataValidation>
    <dataValidation type="whole" allowBlank="1" showErrorMessage="1" errorTitle="年度" error="西暦の年（例 2026）を入れてください" sqref="B4">
      <formula1>2020</formula1>
      <formula2>2100</formula2>
    </dataValidation>
    <dataValidation type="whole" allowBlank="1" showErrorMessage="1" errorTitle="年会費" error="1から1,000,000までの整数を入れてください" sqref="B5">
      <formula1>1</formula1>
      <formula2>1000000</formula2>
    </dataValidation>
    <dataValidation type="whole" allowBlank="1" showErrorMessage="1" errorTitle="世帯数" error="1から9,999までの整数を入れてください" sqref="B6">
      <formula1>1</formula1>
      <formula2>9999</formula2>
    </dataValidation>
    <dataValidation type="whole" operator="greaterThanOrEqual" allowBlank="1" showErrorMessage="1" errorTitle="金額" error="0以上の整数で入れてください" sqref="B7">
      <formula1>0</formula1>
    </dataValidation>
    <dataValidation type="list" showErrorMessage="1" errorTitle="帳簿の一文" error="「載せる」か「載せない」を選んでください" sqref="B9">
      <formula1>"載せる,載せない"</formula1>
    </dataValidation>
    <dataValidation type="whole" operator="greaterThanOrEqual" allowBlank="1" showErrorMessage="1" errorTitle="金額" error="0以上の整数で入れてください" sqref="C11:C22">
      <formula1>0</formula1>
    </dataValidation>
    <dataValidation type="textLength" operator="lessThanOrEqual" allowBlank="1" showErrorMessage="1" errorTitle="中身の例" error="30字以内で入れてください" sqref="D11:D22">
      <formula1>30</formula1>
    </dataValidation>
  </dataValidations>
  <pageMargins left="0.5" right="0.5" top="0.6" bottom="0.6" header="0.3" footer="0.3"/>
  <pageSetup paperSize="9" orientation="landscape" horizontalDpi="4294967295" verticalDpi="4294967295" scale="100" fitToWidth="1" fitToHeight="1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dataBar" id="{F6E7D01C-5397-4C7C-B137-EC86FF2B351A}">
            <x14:dataBar minLength="0" maxLength="100" gradient="0">
              <x14:cfvo type="num">
                <xm:f>0</xm:f>
              </x14:cfvo>
              <x14:cfvo type="max"/>
            </x14:dataBar>
          </x14:cfRule>
          <xm:sqref>F11:F22</xm:sqref>
        </x14:conditionalFormatting>
      </x14:conditionalFormatting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D47A1"/>
    <pageSetUpPr fitToPage="1"/>
  </sheetPr>
  <dimension ref="A1:D26"/>
  <sheetFormatPr defaultRowHeight="15" outlineLevelRow="0" outlineLevelCol="0" x14ac:dyDescent="55"/>
  <cols>
    <col min="1" max="1" width="22" customWidth="1"/>
    <col min="2" max="2" width="38" customWidth="1"/>
    <col min="3" max="3" width="18" customWidth="1"/>
    <col min="4" max="4" width="20" customWidth="1"/>
  </cols>
  <sheetData>
    <row r="1" ht="26" customHeight="1" spans="1:4" x14ac:dyDescent="0.25">
      <c r="A1" s="25">
        <f>IF('入力'!B3="","会費の使い道",'入力'!B3&amp;" "&amp;'入力'!B4&amp;"年度 会費の使い道")</f>
      </c>
      <c r="B1" s="25"/>
      <c r="C1" s="25"/>
      <c r="D1" s="25"/>
    </row>
    <row r="3" ht="36" customHeight="1" spans="1:4" x14ac:dyDescent="0.25">
      <c r="A3" s="26">
        <f>IF('入力'!B5="","","1世帯の会費 "&amp;TEXT('入力'!B5,"#,##0")&amp;"円（月にすると約"&amp;TEXT('入力'!B31,"#,##0")&amp;"円）を、今年度の予算の支出の割合で分けると、次のとおりです。")</f>
      </c>
      <c r="B3" s="26"/>
      <c r="C3" s="26"/>
      <c r="D3" s="26"/>
    </row>
    <row r="5" ht="30" customHeight="1" spans="1:4" x14ac:dyDescent="0.25">
      <c r="A5" s="2" t="s">
        <v>56</v>
      </c>
      <c r="B5" s="2" t="s">
        <v>40</v>
      </c>
      <c r="C5" s="2" t="s">
        <v>42</v>
      </c>
      <c r="D5" s="2" t="s">
        <v>57</v>
      </c>
    </row>
    <row r="6" ht="30" customHeight="1" spans="1:4" x14ac:dyDescent="0.25">
      <c r="A6" s="6">
        <f>IF('入力'!A11="","",'入力'!A11)</f>
      </c>
      <c r="B6" s="27">
        <f>IF('入力'!D11="","",'入力'!D11)</f>
      </c>
      <c r="C6" s="28">
        <f>IF('入力'!C11="","",'入力'!F11)</f>
      </c>
      <c r="D6" s="29">
        <f>IF('入力'!C11="","",'入力'!C11)</f>
      </c>
    </row>
    <row r="7" ht="30" customHeight="1" spans="1:4" x14ac:dyDescent="0.25">
      <c r="A7" s="6">
        <f>IF('入力'!A12="","",'入力'!A12)</f>
      </c>
      <c r="B7" s="27">
        <f>IF('入力'!D12="","",'入力'!D12)</f>
      </c>
      <c r="C7" s="28">
        <f>IF('入力'!C12="","",'入力'!F12)</f>
      </c>
      <c r="D7" s="29">
        <f>IF('入力'!C12="","",'入力'!C12)</f>
      </c>
    </row>
    <row r="8" ht="30" customHeight="1" spans="1:4" x14ac:dyDescent="0.25">
      <c r="A8" s="6">
        <f>IF('入力'!A13="","",'入力'!A13)</f>
      </c>
      <c r="B8" s="27">
        <f>IF('入力'!D13="","",'入力'!D13)</f>
      </c>
      <c r="C8" s="28">
        <f>IF('入力'!C13="","",'入力'!F13)</f>
      </c>
      <c r="D8" s="29">
        <f>IF('入力'!C13="","",'入力'!C13)</f>
      </c>
    </row>
    <row r="9" ht="30" customHeight="1" spans="1:4" x14ac:dyDescent="0.25">
      <c r="A9" s="6">
        <f>IF('入力'!A14="","",'入力'!A14)</f>
      </c>
      <c r="B9" s="27">
        <f>IF('入力'!D14="","",'入力'!D14)</f>
      </c>
      <c r="C9" s="28">
        <f>IF('入力'!C14="","",'入力'!F14)</f>
      </c>
      <c r="D9" s="29">
        <f>IF('入力'!C14="","",'入力'!C14)</f>
      </c>
    </row>
    <row r="10" ht="30" customHeight="1" spans="1:4" x14ac:dyDescent="0.25">
      <c r="A10" s="6">
        <f>IF('入力'!A15="","",'入力'!A15)</f>
      </c>
      <c r="B10" s="27">
        <f>IF('入力'!D15="","",'入力'!D15)</f>
      </c>
      <c r="C10" s="28">
        <f>IF('入力'!C15="","",'入力'!F15)</f>
      </c>
      <c r="D10" s="29">
        <f>IF('入力'!C15="","",'入力'!C15)</f>
      </c>
    </row>
    <row r="11" ht="30" customHeight="1" spans="1:4" x14ac:dyDescent="0.25">
      <c r="A11" s="6">
        <f>IF('入力'!A16="","",'入力'!A16)</f>
      </c>
      <c r="B11" s="27">
        <f>IF('入力'!D16="","",'入力'!D16)</f>
      </c>
      <c r="C11" s="28">
        <f>IF('入力'!C16="","",'入力'!F16)</f>
      </c>
      <c r="D11" s="29">
        <f>IF('入力'!C16="","",'入力'!C16)</f>
      </c>
    </row>
    <row r="12" ht="30" customHeight="1" spans="1:4" x14ac:dyDescent="0.25">
      <c r="A12" s="6">
        <f>IF('入力'!A17="","",'入力'!A17)</f>
      </c>
      <c r="B12" s="27">
        <f>IF('入力'!D17="","",'入力'!D17)</f>
      </c>
      <c r="C12" s="28">
        <f>IF('入力'!C17="","",'入力'!F17)</f>
      </c>
      <c r="D12" s="29">
        <f>IF('入力'!C17="","",'入力'!C17)</f>
      </c>
    </row>
    <row r="13" ht="30" customHeight="1" spans="1:4" x14ac:dyDescent="0.25">
      <c r="A13" s="6">
        <f>IF('入力'!A18="","",'入力'!A18)</f>
      </c>
      <c r="B13" s="27">
        <f>IF('入力'!D18="","",'入力'!D18)</f>
      </c>
      <c r="C13" s="28">
        <f>IF('入力'!C18="","",'入力'!F18)</f>
      </c>
      <c r="D13" s="29">
        <f>IF('入力'!C18="","",'入力'!C18)</f>
      </c>
    </row>
    <row r="14" ht="30" customHeight="1" spans="1:4" x14ac:dyDescent="0.25">
      <c r="A14" s="6">
        <f>IF('入力'!A19="","",'入力'!A19)</f>
      </c>
      <c r="B14" s="27">
        <f>IF('入力'!D19="","",'入力'!D19)</f>
      </c>
      <c r="C14" s="28">
        <f>IF('入力'!C19="","",'入力'!F19)</f>
      </c>
      <c r="D14" s="29">
        <f>IF('入力'!C19="","",'入力'!C19)</f>
      </c>
    </row>
    <row r="15" ht="30" customHeight="1" spans="1:4" x14ac:dyDescent="0.25">
      <c r="A15" s="6">
        <f>IF('入力'!A20="","",'入力'!A20)</f>
      </c>
      <c r="B15" s="27">
        <f>IF('入力'!D20="","",'入力'!D20)</f>
      </c>
      <c r="C15" s="28">
        <f>IF('入力'!C20="","",'入力'!F20)</f>
      </c>
      <c r="D15" s="29">
        <f>IF('入力'!C20="","",'入力'!C20)</f>
      </c>
    </row>
    <row r="16" ht="30" customHeight="1" spans="1:4" x14ac:dyDescent="0.25">
      <c r="A16" s="6">
        <f>IF('入力'!A21="","",'入力'!A21)</f>
      </c>
      <c r="B16" s="27">
        <f>IF('入力'!D21="","",'入力'!D21)</f>
      </c>
      <c r="C16" s="28">
        <f>IF('入力'!C21="","",'入力'!F21)</f>
      </c>
      <c r="D16" s="29">
        <f>IF('入力'!C21="","",'入力'!C21)</f>
      </c>
    </row>
    <row r="17" ht="30" customHeight="1" spans="1:4" x14ac:dyDescent="0.25">
      <c r="A17" s="6">
        <f>IF('入力'!A22="","",'入力'!A22)</f>
      </c>
      <c r="B17" s="27">
        <f>IF('入力'!D22="","",'入力'!D22)</f>
      </c>
      <c r="C17" s="28">
        <f>IF('入力'!C22="","",'入力'!F22)</f>
      </c>
      <c r="D17" s="29">
        <f>IF('入力'!C22="","",'入力'!C22)</f>
      </c>
    </row>
    <row r="18" ht="26" customHeight="1" spans="1:4" x14ac:dyDescent="0.25">
      <c r="A18" s="17" t="s">
        <v>58</v>
      </c>
      <c r="B18" s="18"/>
      <c r="C18" s="30">
        <f>IF('入力'!C24=0,"",'入力'!F24)</f>
      </c>
      <c r="D18" s="19">
        <f>IF('入力'!C24=0,"",'入力'!C24)</f>
      </c>
    </row>
    <row r="20" ht="34" customHeight="1" spans="1:4" x14ac:dyDescent="0.25">
      <c r="A20" s="31">
        <f>IF('入力'!B30="","","このほか、市などからの補助金 "&amp;TEXT('入力'!B7,"#,##0")&amp;"円（1世帯あたり約"&amp;TEXT('入力'!B30,"#,##0")&amp;"円分）も、同じ支出に使っています。")</f>
      </c>
      <c r="B20" s="31"/>
      <c r="C20" s="31"/>
      <c r="D20" s="31"/>
    </row>
    <row r="21" ht="34" customHeight="1" spans="1:4" x14ac:dyDescent="0.25">
      <c r="A21" s="31">
        <f>IF('入力'!B33="","",'入力'!B33&amp;"。")</f>
      </c>
      <c r="B21" s="31"/>
      <c r="C21" s="31"/>
      <c r="D21" s="31"/>
    </row>
    <row r="23" ht="34" customHeight="1" spans="1:4" x14ac:dyDescent="0.25">
      <c r="A23" s="31" t="s">
        <v>59</v>
      </c>
      <c r="B23" s="31"/>
      <c r="C23" s="31"/>
      <c r="D23" s="31"/>
    </row>
    <row r="24" ht="22" customHeight="1" spans="1:4" x14ac:dyDescent="0.25">
      <c r="A24" s="31">
        <f>IF('入力'!B9="載せる","会計の帳簿をご覧になりたい方は、下の問い合わせ先までご連絡ください。","")</f>
      </c>
      <c r="B24" s="31"/>
      <c r="C24" s="31"/>
      <c r="D24" s="31"/>
    </row>
    <row r="26" ht="22" customHeight="1" spans="1:4" x14ac:dyDescent="0.25">
      <c r="A26" s="32">
        <f>IF('入力'!B8="","","問い合わせ先　"&amp;'入力'!B8)</f>
      </c>
      <c r="B26" s="32"/>
      <c r="C26" s="32"/>
      <c r="D26" s="32"/>
    </row>
  </sheetData>
  <sheetProtection sheet="1" formatColumns="0"/>
  <mergeCells count="7">
    <mergeCell ref="A1:D1"/>
    <mergeCell ref="A3:D3"/>
    <mergeCell ref="A20:D20"/>
    <mergeCell ref="A21:D21"/>
    <mergeCell ref="A23:D23"/>
    <mergeCell ref="A24:D24"/>
    <mergeCell ref="A26:D26"/>
  </mergeCells>
  <pageMargins left="0.5" right="0.5" top="0.6" bottom="0.6" header="0.3" footer="0.3"/>
  <pageSetup paperSize="9"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使い方</vt:lpstr>
      <vt:lpstr>入力</vt:lpstr>
      <vt:lpstr>使い道の1枚（印刷用）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はじめての自治会役員（アストラスクエア）</dc:creator>
  <dc:title/>
  <dc:subject/>
  <dc:description/>
  <cp:keywords/>
  <cp:category/>
  <cp:lastModifiedBy>Unknown</cp:lastModifiedBy>
  <dcterms:created xsi:type="dcterms:W3CDTF">2026-10-30T11:29:33Z</dcterms:created>
  <dcterms:modified xsi:type="dcterms:W3CDTF">2026-10-30T11:29:33Z</dcterms:modified>
</cp:coreProperties>
</file>