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チェックリスト" state="visible" r:id="rId4"/>
    <sheet sheetId="2" name="重なり期間の出し入れ" state="visible" r:id="rId5"/>
    <sheet sheetId="3" name="通帳と印鑑の在りか" state="visible" r:id="rId6"/>
    <sheet sheetId="4" name="使い方" state="visible" r:id="rId7"/>
  </sheets>
  <definedNames>
    <definedName name="_xlnm.Print_Area" localSheetId="0">'チェックリスト'!$A$1:$H$25</definedName>
    <definedName name="_xlnm.Print_Area" localSheetId="1">'重なり期間の出し入れ'!$A$1:$G$32</definedName>
    <definedName name="_xlnm.Print_Area" localSheetId="2">'通帳と印鑑の在りか'!$A$1:$L$14</definedName>
    <definedName name="_xlnm.Print_Area" localSheetId="3">'使い方'!$A$1:$C$12</definedName>
  </definedNames>
  <calcPr calcId="171027" fullCalcOnLoad="1"/>
</workbook>
</file>

<file path=xl/sharedStrings.xml><?xml version="1.0" encoding="utf-8"?>
<sst xmlns="http://schemas.openxmlformats.org/spreadsheetml/2006/main" count="190" uniqueCount="134">
  <si>
    <t>PTA名</t>
  </si>
  <si>
    <t>○○小学校PTA</t>
  </si>
  <si>
    <t>新しい年度</t>
  </si>
  <si>
    <t>引き渡し日</t>
  </si>
  <si>
    <t>前の会計</t>
  </si>
  <si>
    <t>○○（2026年度 会計）</t>
  </si>
  <si>
    <t>新しい会計</t>
  </si>
  <si>
    <t>○○（2027年度 会計）</t>
  </si>
  <si>
    <t>立ち会った人</t>
  </si>
  <si>
    <t>○○（会長）</t>
  </si>
  <si>
    <t>色の付いたセルに入れます。確認欄は「済」「未」「該当なし」から選びます。</t>
  </si>
  <si>
    <t>済でない項目</t>
  </si>
  <si>
    <t>No</t>
  </si>
  <si>
    <t>時期</t>
  </si>
  <si>
    <t>確かめること</t>
  </si>
  <si>
    <t>誰がする</t>
  </si>
  <si>
    <t>確認欄</t>
  </si>
  <si>
    <t>確かめた日</t>
  </si>
  <si>
    <t>出典</t>
  </si>
  <si>
    <t>備考</t>
  </si>
  <si>
    <t>3月（監査の前）</t>
  </si>
  <si>
    <t>3月31日で帳簿を締め、手元の現金を口座に預けた</t>
  </si>
  <si>
    <t>済</t>
  </si>
  <si>
    <t>全国PTA連絡協議会 p414（現金を長期間保管しない）</t>
  </si>
  <si>
    <t>すべての通帳（一般会計・特別会計・積立）を記帳した</t>
  </si>
  <si>
    <t>京都市 p.5</t>
  </si>
  <si>
    <t>監査の材料（通帳・帳簿・決算報告書・予算書・領収書）をそろえた</t>
  </si>
  <si>
    <t>京都市 p.7</t>
  </si>
  <si>
    <t>学校から振り込まれた会費と、学級ごとの集金表が合っている</t>
  </si>
  <si>
    <t>名古屋市 5枚目（納入簿）／照らし合わせるのは私たちの提案</t>
  </si>
  <si>
    <t>未納の会費と、まだ払っていない請求を一覧にした</t>
  </si>
  <si>
    <t>全国PTA連絡協議会 p414（未納者を含む納入状況）／請求の一覧は私たちの提案</t>
  </si>
  <si>
    <t>4月1日〜総会</t>
  </si>
  <si>
    <t>4月1日からの出し入れを、前年度の帳簿と分けて書いている</t>
  </si>
  <si>
    <t>上山小規約 第11条（会計年度）／分けて書くのは私たちの提案</t>
  </si>
  <si>
    <t>総会の前に払う物を、役員会で確かめてから払った</t>
  </si>
  <si>
    <t>会長</t>
  </si>
  <si>
    <t>上山小規約 第9条（予算は年度初め総会で承認）／役員会で確かめるのは私たちの提案</t>
  </si>
  <si>
    <t>監査を受け、監査報告に署名をもらった</t>
  </si>
  <si>
    <t>京都市 p.7／能見台小規約 第12条</t>
  </si>
  <si>
    <t>総会で前年度の決算を報告した</t>
  </si>
  <si>
    <t>能見台小規約 第11条／上山小規約 第14条</t>
  </si>
  <si>
    <t>決算書の次年度繰越金に重なり期間の出し入れを足し引きした額と、通帳と現金の合計が合った</t>
  </si>
  <si>
    <t>一緒に</t>
  </si>
  <si>
    <t>京都市 p.7（年度末の一致）／足し引きは私たちの提案</t>
  </si>
  <si>
    <t>通帳と届出印を、誰がどこに持つかを決めて受け取った</t>
  </si>
  <si>
    <t>京都市 p.1〜2／全国PTA連絡協議会 p414</t>
  </si>
  <si>
    <t>キャッシュカードとネットバンキングの有無を確かめた</t>
  </si>
  <si>
    <t>京都市 p.4／全国PTA連絡協議会 p331</t>
  </si>
  <si>
    <t>決算の書類（会員名簿・帳簿・備品台帳・決算書・領収書）と引継ぎ書を受け取った</t>
  </si>
  <si>
    <t>神奈川県 p.13・p.16</t>
  </si>
  <si>
    <t>引き渡しの後</t>
  </si>
  <si>
    <t>口座の名義に前の会長や会計の名前があれば、変えた</t>
  </si>
  <si>
    <t>未</t>
  </si>
  <si>
    <t>ゆうちょ銀行 FAQ／東春信用金庫</t>
  </si>
  <si>
    <t>ゆうちょ銀行に電話済み。議事録の写しを書記から受け取る</t>
  </si>
  <si>
    <t>学校に会計事務を任せているなら、委任の書面を新しい会長の名前で結んだ</t>
  </si>
  <si>
    <t>名古屋市 3〜4枚目／高松市 p.11／神奈川県 p.15／会長が替わったら結び直すのは私たちの提案</t>
  </si>
  <si>
    <t>受け取った通帳と帳簿に、学校徴収金が混ざっていない</t>
  </si>
  <si>
    <t>高松市 p.1／名古屋市 3枚目</t>
  </si>
  <si>
    <t>P連の会費や保険の連絡先に、会計が替わったことを伝えた</t>
  </si>
  <si>
    <t>私たちの提案</t>
  </si>
  <si>
    <t>前の会計のネットバンキングや共有フォルダの権限を外した</t>
  </si>
  <si>
    <t>全国PTA連絡協議会 p331・p148</t>
  </si>
  <si>
    <t>「私たちの提案」は手引きや規約に記載がなく、運営者が足した項目です。規約に定めがあれば規約に従ってください。</t>
  </si>
  <si>
    <t>4月1日から引き渡し日までの出し入れ</t>
  </si>
  <si>
    <t>前年度の決算に入れず、新年度の分としてここに書きます。現金を口座に預けた行は書きません（合計が変わらないため）。</t>
  </si>
  <si>
    <t>決算書の次年度繰越金（円）</t>
  </si>
  <si>
    <t>日付</t>
  </si>
  <si>
    <t>内容</t>
  </si>
  <si>
    <t>入った額</t>
  </si>
  <si>
    <t>出た額</t>
  </si>
  <si>
    <t>払った人・受け取った人</t>
  </si>
  <si>
    <t>役員会で確かめた日</t>
  </si>
  <si>
    <t>メモ</t>
  </si>
  <si>
    <t>総会資料の印刷代</t>
  </si>
  <si>
    <t>前の会計（通帳から振込）</t>
  </si>
  <si>
    <t>領収書は前の会計が保管</t>
  </si>
  <si>
    <t>入った額の計</t>
  </si>
  <si>
    <t>出た額の計</t>
  </si>
  <si>
    <t>引き渡し日にあるはずの額</t>
  </si>
  <si>
    <t>引き渡し日の通帳の額（一般会計）</t>
  </si>
  <si>
    <t>引き渡し日の手元の現金</t>
  </si>
  <si>
    <t>差額</t>
  </si>
  <si>
    <t>判定</t>
  </si>
  <si>
    <t>特別会計など、ほかの通帳は「通帳と印鑑の在りか」シートで1冊ずつ確かめます。</t>
  </si>
  <si>
    <t>通帳と印鑑の在りか</t>
  </si>
  <si>
    <t>PTAが管理する通帳をすべて1行ずつ書きます。通帳の表紙の名義をそのまま写します。</t>
  </si>
  <si>
    <t>通帳の呼び名</t>
  </si>
  <si>
    <t>金融機関・支店</t>
  </si>
  <si>
    <t>口座の名義</t>
  </si>
  <si>
    <t>3月31日の額</t>
  </si>
  <si>
    <t>通帳を持つ人</t>
  </si>
  <si>
    <t>届出印を持つ人</t>
  </si>
  <si>
    <t>置き場所</t>
  </si>
  <si>
    <t>キャッシュカード</t>
  </si>
  <si>
    <t>ネットバンキング</t>
  </si>
  <si>
    <t>名義を変えるか</t>
  </si>
  <si>
    <t>変えた日</t>
  </si>
  <si>
    <t>持つ人の分け方</t>
  </si>
  <si>
    <t>一般会計</t>
  </si>
  <si>
    <t>○○銀行 ○○支店</t>
  </si>
  <si>
    <t>○○小学校PTA 会長 ○○</t>
  </si>
  <si>
    <t>教頭</t>
  </si>
  <si>
    <t>校長</t>
  </si>
  <si>
    <t>通帳は職員室の金庫、印は校長室の金庫</t>
  </si>
  <si>
    <t>なし</t>
  </si>
  <si>
    <t>変える</t>
  </si>
  <si>
    <t>特別会計（創立50周年の積立）</t>
  </si>
  <si>
    <t>会計</t>
  </si>
  <si>
    <t>会計の自宅、印は会長の自宅</t>
  </si>
  <si>
    <t>通帳の額の計（3月31日）</t>
  </si>
  <si>
    <t>同じ人が持っている通帳の数</t>
  </si>
  <si>
    <t>京都市のガイドラインは、通帳と銀行印を同じ場所・同じ責任者で管理すると不正を誘発しやすいとしています（1ページ）。</t>
  </si>
  <si>
    <t>PTA 会計引き継ぎチェックリストの使い方</t>
  </si>
  <si>
    <t>色の付いたセルにだけ入力します。ほかのセルは式です。</t>
  </si>
  <si>
    <t>マクロは入っていません。シートは保護してあります（パスワードなし）。</t>
  </si>
  <si>
    <t>いつ</t>
  </si>
  <si>
    <t>何をする</t>
  </si>
  <si>
    <t>どのシート</t>
  </si>
  <si>
    <t>3月</t>
  </si>
  <si>
    <t>前の会計が 1〜5 を確かめ、通帳をすべて書き出す</t>
  </si>
  <si>
    <t>チェックリスト / 通帳と印鑑の在りか</t>
  </si>
  <si>
    <t>4月1日から総会まで</t>
  </si>
  <si>
    <t>前の会計が出し入れを 1 行ずつ書く</t>
  </si>
  <si>
    <t>重なり期間の出し入れ</t>
  </si>
  <si>
    <t>総会の後の引き渡し日</t>
  </si>
  <si>
    <t>2 人で 10〜13 を確かめ、判定が「一致」かを見る</t>
  </si>
  <si>
    <t>重なり期間の出し入れ / チェックリスト</t>
  </si>
  <si>
    <t>会長と新しい会計が 14〜17 を片づけ、18 は前の会計と一緒に済ませる</t>
  </si>
  <si>
    <t>1年後</t>
  </si>
  <si>
    <t>このファイルを複製し、年度を書き換えて次の会計に渡す</t>
  </si>
  <si>
    <t>すべて</t>
  </si>
  <si>
    <t>出典の資料は、記事の末尾にURLを載せています。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</si>
</sst>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d"/>
    <numFmt numFmtId="165" formatCode="#,##0;-#,##0"/>
  </numFmts>
  <fonts count="14" x14ac:knownFonts="1">
    <font>
      <color theme="1"/>
      <family val="2"/>
      <scheme val="minor"/>
      <sz val="11"/>
      <name val="Calibri"/>
    </font>
    <font>
      <b/>
      <color rgb="FF0D2B6B"/>
      <sz val="16"/>
    </font>
    <font>
      <color rgb="FF6B7280"/>
      <sz val="10"/>
    </font>
    <font>
      <b/>
      <sz val="10"/>
    </font>
    <font>
      <color rgb="FF6B7280"/>
      <sz val="9"/>
    </font>
    <font>
      <b/>
      <color rgb="FF0D47A1"/>
      <sz val="10"/>
    </font>
    <font>
      <b/>
      <color rgb="FF0D47A1"/>
    </font>
    <font>
      <b/>
      <color rgb="FFFFFFFF"/>
    </font>
    <font>
      <sz val="10"/>
    </font>
    <font>
      <sz val="9"/>
    </font>
    <font>
      <color rgb="FF111827"/>
      <sz val="10"/>
    </font>
    <font>
      <b/>
      <color rgb="FF111827"/>
      <sz val="10"/>
    </font>
    <font>
      <b/>
    </font>
    <font>
      <b/>
      <color rgb="FF0D2B6B"/>
      <sz val="14"/>
    </font>
  </fonts>
  <fills count="5">
    <fill>
      <patternFill patternType="none"/>
    </fill>
    <fill>
      <patternFill patternType="gray125"/>
    </fill>
    <fill>
      <patternFill patternType="solid">
        <fgColor rgb="FFE6F4EA"/>
      </patternFill>
    </fill>
    <fill>
      <patternFill patternType="solid">
        <fgColor rgb="FFE8F4FB"/>
      </patternFill>
    </fill>
    <fill>
      <patternFill patternType="solid">
        <fgColor rgb="FF0D2B6B"/>
      </patternFill>
    </fill>
  </fills>
  <borders count="3">
    <border>
      <left/>
      <right/>
      <top/>
      <bottom/>
      <diagonal/>
    </border>
    <border>
      <left style="thin">
        <color rgb="FFB9CDE6"/>
      </left>
      <right style="thin">
        <color rgb="FFB9CDE6"/>
      </right>
      <top style="thin">
        <color rgb="FFB9CDE6"/>
      </top>
      <bottom style="thin">
        <color rgb="FFB9CDE6"/>
      </bottom>
      <diagonal/>
    </border>
    <border>
      <left style="thin">
        <color rgb="FFB9CDE6"/>
      </left>
      <right style="thin">
        <color rgb="FFB9CDE6"/>
      </right>
      <top style="medium">
        <color rgb="FF0D47A1"/>
      </top>
      <bottom style="thin">
        <color rgb="FFB9CDE6"/>
      </bottom>
      <diagonal/>
    </border>
  </borders>
  <cellStyleXfs count="1">
    <xf numFmtId="0" fontId="0" fillId="0" borderId="0"/>
  </cellStyleXfs>
  <cellXfs count="38">
    <xf numFmtId="0" fontId="0" fillId="0" borderId="0" xfId="0"/>
    <xf numFmtId="0" fontId="1" fillId="0" borderId="0" xfId="0" applyFont="1" applyAlignment="1">
      <alignment horizontal="left" vertical="center"/>
    </xf>
    <xf numFmtId="0" fontId="2" fillId="0" borderId="0" xfId="0" applyFont="1" applyAlignment="1">
      <alignment horizontal="right" vertical="center" wrapText="1"/>
    </xf>
    <xf numFmtId="0" fontId="3" fillId="2" borderId="1" xfId="0" applyFont="1" applyFill="1" applyBorder="1" applyAlignment="1" applyProtection="1">
      <alignment vertical="center" wrapText="1"/>
      <protection locked="0"/>
    </xf>
    <xf numFmtId="1" fontId="3" fillId="2" borderId="1" xfId="0" applyNumberFormat="1" applyFont="1" applyFill="1" applyBorder="1" applyAlignment="1" applyProtection="1">
      <alignment horizontal="left" vertical="center"/>
      <protection locked="0"/>
    </xf>
    <xf numFmtId="164" fontId="3" fillId="2" borderId="1" xfId="0" applyNumberFormat="1" applyFont="1" applyFill="1" applyBorder="1" applyAlignment="1" applyProtection="1">
      <alignment vertical="center" wrapText="1"/>
      <protection locked="0"/>
    </xf>
    <xf numFmtId="0" fontId="4" fillId="0" borderId="0" xfId="0" applyFont="1" applyAlignment="1">
      <alignment vertical="top" wrapText="1"/>
    </xf>
    <xf numFmtId="0" fontId="5" fillId="0" borderId="1" xfId="0" applyFont="1" applyBorder="1" applyAlignment="1">
      <alignment vertical="center" wrapText="1"/>
    </xf>
    <xf numFmtId="1" fontId="6" fillId="3" borderId="1"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2" borderId="1" xfId="0" applyFill="1" applyBorder="1" applyAlignment="1" applyProtection="1">
      <alignment horizontal="center" vertical="center"/>
      <protection locked="0"/>
    </xf>
    <xf numFmtId="164" fontId="0" fillId="2" borderId="1" xfId="0" applyNumberFormat="1" applyFill="1" applyBorder="1" applyAlignment="1" applyProtection="1">
      <alignment horizontal="center" vertical="center"/>
      <protection locked="0"/>
    </xf>
    <xf numFmtId="0" fontId="4" fillId="0" borderId="1" xfId="0" applyFont="1" applyBorder="1" applyAlignment="1">
      <alignment vertical="center" wrapText="1"/>
    </xf>
    <xf numFmtId="0" fontId="9" fillId="2" borderId="1" xfId="0" applyFont="1" applyFill="1" applyBorder="1" applyAlignment="1" applyProtection="1">
      <alignment vertical="center" wrapText="1"/>
      <protection locked="0"/>
    </xf>
    <xf numFmtId="0" fontId="0" fillId="0" borderId="2" xfId="0" applyBorder="1" applyAlignment="1">
      <alignment horizontal="center" vertical="center" wrapText="1"/>
    </xf>
    <xf numFmtId="0" fontId="8" fillId="0" borderId="2" xfId="0" applyFont="1" applyBorder="1" applyAlignment="1">
      <alignment horizontal="center" vertical="center" wrapText="1"/>
    </xf>
    <xf numFmtId="0" fontId="0" fillId="0" borderId="2" xfId="0" applyBorder="1" applyAlignment="1">
      <alignment vertical="center" wrapText="1"/>
    </xf>
    <xf numFmtId="0" fontId="0" fillId="2" borderId="2" xfId="0" applyFill="1" applyBorder="1" applyAlignment="1" applyProtection="1">
      <alignment horizontal="center" vertical="center"/>
      <protection locked="0"/>
    </xf>
    <xf numFmtId="164" fontId="0" fillId="2" borderId="2" xfId="0" applyNumberFormat="1" applyFill="1" applyBorder="1" applyAlignment="1" applyProtection="1">
      <alignment horizontal="center" vertical="center"/>
      <protection locked="0"/>
    </xf>
    <xf numFmtId="0" fontId="4" fillId="0" borderId="2" xfId="0" applyFont="1" applyBorder="1" applyAlignment="1">
      <alignment vertical="center" wrapText="1"/>
    </xf>
    <xf numFmtId="0" fontId="9" fillId="2" borderId="2" xfId="0" applyFont="1" applyFill="1" applyBorder="1" applyAlignment="1" applyProtection="1">
      <alignment vertical="center" wrapText="1"/>
      <protection locked="0"/>
    </xf>
    <xf numFmtId="0" fontId="2" fillId="0" borderId="0" xfId="0" applyFont="1" applyAlignment="1">
      <alignment vertical="top" wrapText="1"/>
    </xf>
    <xf numFmtId="0" fontId="10" fillId="0" borderId="1" xfId="0" applyFont="1" applyBorder="1" applyAlignment="1">
      <alignment vertical="center" wrapText="1"/>
    </xf>
    <xf numFmtId="3" fontId="0" fillId="2" borderId="1" xfId="0" applyNumberFormat="1" applyFill="1" applyBorder="1" applyProtection="1">
      <protection locked="0"/>
    </xf>
    <xf numFmtId="0" fontId="0" fillId="2" borderId="1" xfId="0" applyFill="1" applyBorder="1" applyAlignment="1" applyProtection="1">
      <alignment vertical="center" wrapText="1"/>
      <protection locked="0"/>
    </xf>
    <xf numFmtId="3" fontId="0" fillId="2" borderId="1" xfId="0" applyNumberFormat="1" applyFill="1" applyBorder="1" applyAlignment="1" applyProtection="1">
      <alignment vertical="center" wrapText="1"/>
      <protection locked="0"/>
    </xf>
    <xf numFmtId="165" fontId="0" fillId="0" borderId="1" xfId="0" applyNumberFormat="1" applyBorder="1" applyAlignment="1">
      <alignment horizontal="right" vertical="center"/>
    </xf>
    <xf numFmtId="0" fontId="11" fillId="0" borderId="1" xfId="0" applyFont="1" applyBorder="1" applyAlignment="1">
      <alignment vertical="center" wrapText="1"/>
    </xf>
    <xf numFmtId="165" fontId="6" fillId="3" borderId="1" xfId="0" applyNumberFormat="1" applyFont="1" applyFill="1" applyBorder="1" applyAlignment="1">
      <alignment horizontal="right" vertical="center"/>
    </xf>
    <xf numFmtId="0" fontId="6" fillId="3" borderId="1" xfId="0" applyFont="1" applyFill="1" applyBorder="1" applyAlignment="1">
      <alignment horizontal="left" vertical="center"/>
    </xf>
    <xf numFmtId="3" fontId="0" fillId="2" borderId="1" xfId="0" applyNumberFormat="1" applyFill="1" applyBorder="1" applyAlignment="1" applyProtection="1">
      <alignment horizontal="right" vertical="center"/>
      <protection locked="0"/>
    </xf>
    <xf numFmtId="3" fontId="12" fillId="0" borderId="1" xfId="0" applyNumberFormat="1" applyFont="1" applyBorder="1" applyAlignment="1">
      <alignment horizontal="right" vertical="center"/>
    </xf>
    <xf numFmtId="1" fontId="12" fillId="0" borderId="1" xfId="0" applyNumberFormat="1" applyFont="1" applyBorder="1" applyAlignment="1">
      <alignment horizontal="right" vertical="center"/>
    </xf>
    <xf numFmtId="0" fontId="13"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pane ySplit="6" topLeftCell="A7" activePane="bottomLeft" state="frozen"/>
      <selection pane="bottomLeft"/>
    </sheetView>
  </sheetViews>
  <sheetFormatPr defaultRowHeight="15" outlineLevelRow="0" outlineLevelCol="0" x14ac:dyDescent="55"/>
  <cols>
    <col min="1" max="1" width="12" customWidth="1"/>
    <col min="2" max="2" width="14" customWidth="1"/>
    <col min="3" max="3" width="46" customWidth="1"/>
    <col min="4" max="4" width="11" customWidth="1"/>
    <col min="6" max="6" width="12" customWidth="1"/>
    <col min="7" max="7" width="30" customWidth="1"/>
    <col min="8" max="8" width="20" customWidth="1"/>
  </cols>
  <sheetData>
    <row r="1" ht="28" customHeight="1" spans="1:8" x14ac:dyDescent="0.25">
      <c r="A1" s="1">
        <f>IF(B2="","PTA 会計引き継ぎチェックリスト",B2&amp;" 会計引き継ぎチェックリスト（"&amp;D2&amp;"年度）")</f>
      </c>
      <c r="B1" s="1"/>
      <c r="C1" s="1"/>
      <c r="D1" s="1"/>
      <c r="E1" s="1"/>
      <c r="F1" s="1"/>
      <c r="G1" s="1"/>
      <c r="H1" s="1"/>
    </row>
    <row r="2" ht="26" customHeight="1" spans="1:6" x14ac:dyDescent="0.25">
      <c r="A2" s="2" t="s">
        <v>0</v>
      </c>
      <c r="B2" s="3" t="s">
        <v>1</v>
      </c>
      <c r="C2" s="2" t="s">
        <v>2</v>
      </c>
      <c r="D2" s="4">
        <v>2027</v>
      </c>
      <c r="E2" s="2" t="s">
        <v>3</v>
      </c>
      <c r="F2" s="5">
        <v>46502</v>
      </c>
    </row>
    <row r="3" ht="36" customHeight="1" spans="1:6" x14ac:dyDescent="0.25">
      <c r="A3" s="2" t="s">
        <v>4</v>
      </c>
      <c r="B3" s="3" t="s">
        <v>5</v>
      </c>
      <c r="C3" s="2" t="s">
        <v>6</v>
      </c>
      <c r="D3" s="3" t="s">
        <v>7</v>
      </c>
      <c r="E3" s="2" t="s">
        <v>8</v>
      </c>
      <c r="F3" s="3" t="s">
        <v>9</v>
      </c>
    </row>
    <row r="4" ht="18" customHeight="1" spans="1:8" x14ac:dyDescent="0.25">
      <c r="A4" s="6" t="s">
        <v>10</v>
      </c>
      <c r="B4" s="6"/>
      <c r="C4" s="6"/>
      <c r="D4" s="6"/>
      <c r="E4" s="6"/>
      <c r="F4" s="6"/>
      <c r="G4" s="6"/>
      <c r="H4" s="6"/>
    </row>
    <row r="5" ht="26" customHeight="1" spans="1:2" x14ac:dyDescent="0.25">
      <c r="A5" s="7" t="s">
        <v>11</v>
      </c>
      <c r="B5" s="8">
        <f>COUNTA(C7:C24)-COUNTIF(E7:E24,"済")-COUNTIF(E7:E24,"該当なし")</f>
      </c>
    </row>
    <row r="6" ht="32" customHeight="1" spans="1:8" x14ac:dyDescent="0.25">
      <c r="A6" s="9" t="s">
        <v>12</v>
      </c>
      <c r="B6" s="9" t="s">
        <v>13</v>
      </c>
      <c r="C6" s="9" t="s">
        <v>14</v>
      </c>
      <c r="D6" s="9" t="s">
        <v>15</v>
      </c>
      <c r="E6" s="9" t="s">
        <v>16</v>
      </c>
      <c r="F6" s="9" t="s">
        <v>17</v>
      </c>
      <c r="G6" s="9" t="s">
        <v>18</v>
      </c>
      <c r="H6" s="9" t="s">
        <v>19</v>
      </c>
    </row>
    <row r="7" ht="34" customHeight="1" spans="1:8" x14ac:dyDescent="0.25">
      <c r="A7" s="10">
        <v>1</v>
      </c>
      <c r="B7" s="11" t="s">
        <v>20</v>
      </c>
      <c r="C7" s="12" t="s">
        <v>21</v>
      </c>
      <c r="D7" s="11" t="s">
        <v>4</v>
      </c>
      <c r="E7" s="13" t="s">
        <v>22</v>
      </c>
      <c r="F7" s="14">
        <v>46479</v>
      </c>
      <c r="G7" s="15" t="s">
        <v>23</v>
      </c>
      <c r="H7" s="16"/>
    </row>
    <row r="8" ht="34" customHeight="1" spans="1:8" x14ac:dyDescent="0.25">
      <c r="A8" s="10">
        <v>2</v>
      </c>
      <c r="B8" s="11" t="s">
        <v>20</v>
      </c>
      <c r="C8" s="12" t="s">
        <v>24</v>
      </c>
      <c r="D8" s="11" t="s">
        <v>4</v>
      </c>
      <c r="E8" s="13" t="s">
        <v>22</v>
      </c>
      <c r="F8" s="14">
        <v>46477</v>
      </c>
      <c r="G8" s="15" t="s">
        <v>25</v>
      </c>
      <c r="H8" s="16"/>
    </row>
    <row r="9" ht="34" customHeight="1" spans="1:8" x14ac:dyDescent="0.25">
      <c r="A9" s="10">
        <v>3</v>
      </c>
      <c r="B9" s="11" t="s">
        <v>20</v>
      </c>
      <c r="C9" s="12" t="s">
        <v>26</v>
      </c>
      <c r="D9" s="11" t="s">
        <v>4</v>
      </c>
      <c r="E9" s="13" t="s">
        <v>22</v>
      </c>
      <c r="F9" s="14">
        <v>46480</v>
      </c>
      <c r="G9" s="15" t="s">
        <v>27</v>
      </c>
      <c r="H9" s="16"/>
    </row>
    <row r="10" ht="34" customHeight="1" spans="1:8" x14ac:dyDescent="0.25">
      <c r="A10" s="10">
        <v>4</v>
      </c>
      <c r="B10" s="11" t="s">
        <v>20</v>
      </c>
      <c r="C10" s="12" t="s">
        <v>28</v>
      </c>
      <c r="D10" s="11" t="s">
        <v>4</v>
      </c>
      <c r="E10" s="13" t="s">
        <v>22</v>
      </c>
      <c r="F10" s="14">
        <v>46483</v>
      </c>
      <c r="G10" s="15" t="s">
        <v>29</v>
      </c>
      <c r="H10" s="16"/>
    </row>
    <row r="11" ht="34" customHeight="1" spans="1:8" x14ac:dyDescent="0.25">
      <c r="A11" s="10">
        <v>5</v>
      </c>
      <c r="B11" s="11" t="s">
        <v>20</v>
      </c>
      <c r="C11" s="12" t="s">
        <v>30</v>
      </c>
      <c r="D11" s="11" t="s">
        <v>4</v>
      </c>
      <c r="E11" s="13" t="s">
        <v>22</v>
      </c>
      <c r="F11" s="14">
        <v>46487</v>
      </c>
      <c r="G11" s="15" t="s">
        <v>31</v>
      </c>
      <c r="H11" s="16"/>
    </row>
    <row r="12" ht="34" customHeight="1" spans="1:8" x14ac:dyDescent="0.25">
      <c r="A12" s="17">
        <v>6</v>
      </c>
      <c r="B12" s="18" t="s">
        <v>32</v>
      </c>
      <c r="C12" s="19" t="s">
        <v>33</v>
      </c>
      <c r="D12" s="18" t="s">
        <v>4</v>
      </c>
      <c r="E12" s="20" t="s">
        <v>22</v>
      </c>
      <c r="F12" s="21">
        <v>46499</v>
      </c>
      <c r="G12" s="22" t="s">
        <v>34</v>
      </c>
      <c r="H12" s="23"/>
    </row>
    <row r="13" ht="34" customHeight="1" spans="1:8" x14ac:dyDescent="0.25">
      <c r="A13" s="10">
        <v>7</v>
      </c>
      <c r="B13" s="11" t="s">
        <v>32</v>
      </c>
      <c r="C13" s="12" t="s">
        <v>35</v>
      </c>
      <c r="D13" s="11" t="s">
        <v>36</v>
      </c>
      <c r="E13" s="13" t="s">
        <v>22</v>
      </c>
      <c r="F13" s="14">
        <v>46486</v>
      </c>
      <c r="G13" s="15" t="s">
        <v>37</v>
      </c>
      <c r="H13" s="16"/>
    </row>
    <row r="14" ht="34" customHeight="1" spans="1:8" x14ac:dyDescent="0.25">
      <c r="A14" s="10">
        <v>8</v>
      </c>
      <c r="B14" s="11" t="s">
        <v>32</v>
      </c>
      <c r="C14" s="12" t="s">
        <v>38</v>
      </c>
      <c r="D14" s="11" t="s">
        <v>4</v>
      </c>
      <c r="E14" s="13" t="s">
        <v>22</v>
      </c>
      <c r="F14" s="14">
        <v>46491</v>
      </c>
      <c r="G14" s="15" t="s">
        <v>39</v>
      </c>
      <c r="H14" s="16"/>
    </row>
    <row r="15" ht="34" customHeight="1" spans="1:8" x14ac:dyDescent="0.25">
      <c r="A15" s="10">
        <v>9</v>
      </c>
      <c r="B15" s="11" t="s">
        <v>32</v>
      </c>
      <c r="C15" s="12" t="s">
        <v>40</v>
      </c>
      <c r="D15" s="11" t="s">
        <v>4</v>
      </c>
      <c r="E15" s="13" t="s">
        <v>22</v>
      </c>
      <c r="F15" s="14">
        <v>46501</v>
      </c>
      <c r="G15" s="15" t="s">
        <v>41</v>
      </c>
      <c r="H15" s="16"/>
    </row>
    <row r="16" ht="34" customHeight="1" spans="1:8" x14ac:dyDescent="0.25">
      <c r="A16" s="17">
        <v>10</v>
      </c>
      <c r="B16" s="18" t="s">
        <v>3</v>
      </c>
      <c r="C16" s="19" t="s">
        <v>42</v>
      </c>
      <c r="D16" s="18" t="s">
        <v>43</v>
      </c>
      <c r="E16" s="20" t="s">
        <v>22</v>
      </c>
      <c r="F16" s="21">
        <v>46502</v>
      </c>
      <c r="G16" s="22" t="s">
        <v>44</v>
      </c>
      <c r="H16" s="23"/>
    </row>
    <row r="17" ht="34" customHeight="1" spans="1:8" x14ac:dyDescent="0.25">
      <c r="A17" s="10">
        <v>11</v>
      </c>
      <c r="B17" s="11" t="s">
        <v>3</v>
      </c>
      <c r="C17" s="12" t="s">
        <v>45</v>
      </c>
      <c r="D17" s="11" t="s">
        <v>43</v>
      </c>
      <c r="E17" s="13" t="s">
        <v>22</v>
      </c>
      <c r="F17" s="14">
        <v>46502</v>
      </c>
      <c r="G17" s="15" t="s">
        <v>46</v>
      </c>
      <c r="H17" s="16"/>
    </row>
    <row r="18" ht="34" customHeight="1" spans="1:8" x14ac:dyDescent="0.25">
      <c r="A18" s="10">
        <v>12</v>
      </c>
      <c r="B18" s="11" t="s">
        <v>3</v>
      </c>
      <c r="C18" s="12" t="s">
        <v>47</v>
      </c>
      <c r="D18" s="11" t="s">
        <v>43</v>
      </c>
      <c r="E18" s="13" t="s">
        <v>22</v>
      </c>
      <c r="F18" s="14">
        <v>46502</v>
      </c>
      <c r="G18" s="15" t="s">
        <v>48</v>
      </c>
      <c r="H18" s="16"/>
    </row>
    <row r="19" ht="34" customHeight="1" spans="1:8" x14ac:dyDescent="0.25">
      <c r="A19" s="10">
        <v>13</v>
      </c>
      <c r="B19" s="11" t="s">
        <v>3</v>
      </c>
      <c r="C19" s="12" t="s">
        <v>49</v>
      </c>
      <c r="D19" s="11" t="s">
        <v>6</v>
      </c>
      <c r="E19" s="13" t="s">
        <v>22</v>
      </c>
      <c r="F19" s="14">
        <v>46502</v>
      </c>
      <c r="G19" s="15" t="s">
        <v>50</v>
      </c>
      <c r="H19" s="16"/>
    </row>
    <row r="20" ht="34" customHeight="1" spans="1:8" x14ac:dyDescent="0.25">
      <c r="A20" s="17">
        <v>14</v>
      </c>
      <c r="B20" s="18" t="s">
        <v>51</v>
      </c>
      <c r="C20" s="19" t="s">
        <v>52</v>
      </c>
      <c r="D20" s="18" t="s">
        <v>36</v>
      </c>
      <c r="E20" s="20" t="s">
        <v>53</v>
      </c>
      <c r="F20" s="21"/>
      <c r="G20" s="22" t="s">
        <v>54</v>
      </c>
      <c r="H20" s="23" t="s">
        <v>55</v>
      </c>
    </row>
    <row r="21" ht="34" customHeight="1" spans="1:8" x14ac:dyDescent="0.25">
      <c r="A21" s="10">
        <v>15</v>
      </c>
      <c r="B21" s="11" t="s">
        <v>51</v>
      </c>
      <c r="C21" s="12" t="s">
        <v>56</v>
      </c>
      <c r="D21" s="11" t="s">
        <v>36</v>
      </c>
      <c r="E21" s="13" t="s">
        <v>53</v>
      </c>
      <c r="F21" s="14"/>
      <c r="G21" s="15" t="s">
        <v>57</v>
      </c>
      <c r="H21" s="16"/>
    </row>
    <row r="22" ht="34" customHeight="1" spans="1:8" x14ac:dyDescent="0.25">
      <c r="A22" s="10">
        <v>16</v>
      </c>
      <c r="B22" s="11" t="s">
        <v>51</v>
      </c>
      <c r="C22" s="12" t="s">
        <v>58</v>
      </c>
      <c r="D22" s="11" t="s">
        <v>6</v>
      </c>
      <c r="E22" s="13" t="s">
        <v>53</v>
      </c>
      <c r="F22" s="14"/>
      <c r="G22" s="15" t="s">
        <v>59</v>
      </c>
      <c r="H22" s="16"/>
    </row>
    <row r="23" ht="34" customHeight="1" spans="1:8" x14ac:dyDescent="0.25">
      <c r="A23" s="10">
        <v>17</v>
      </c>
      <c r="B23" s="11" t="s">
        <v>51</v>
      </c>
      <c r="C23" s="12" t="s">
        <v>60</v>
      </c>
      <c r="D23" s="11" t="s">
        <v>6</v>
      </c>
      <c r="E23" s="13" t="s">
        <v>53</v>
      </c>
      <c r="F23" s="14"/>
      <c r="G23" s="15" t="s">
        <v>61</v>
      </c>
      <c r="H23" s="16"/>
    </row>
    <row r="24" ht="34" customHeight="1" spans="1:8" x14ac:dyDescent="0.25">
      <c r="A24" s="10">
        <v>18</v>
      </c>
      <c r="B24" s="11" t="s">
        <v>51</v>
      </c>
      <c r="C24" s="12" t="s">
        <v>62</v>
      </c>
      <c r="D24" s="11" t="s">
        <v>43</v>
      </c>
      <c r="E24" s="13" t="s">
        <v>53</v>
      </c>
      <c r="F24" s="14"/>
      <c r="G24" s="15" t="s">
        <v>63</v>
      </c>
      <c r="H24" s="16"/>
    </row>
    <row r="25" ht="28" customHeight="1" spans="1:8" x14ac:dyDescent="0.25">
      <c r="A25" s="6" t="s">
        <v>64</v>
      </c>
      <c r="B25" s="6"/>
      <c r="C25" s="6"/>
      <c r="D25" s="6"/>
      <c r="E25" s="6"/>
      <c r="F25" s="6"/>
      <c r="G25" s="6"/>
      <c r="H25" s="6"/>
    </row>
  </sheetData>
  <sheetProtection sheet="1" formatColumns="0" formatRows="0"/>
  <mergeCells count="3">
    <mergeCell ref="A1:H1"/>
    <mergeCell ref="A4:H4"/>
    <mergeCell ref="A25:H25"/>
  </mergeCells>
  <dataValidations count="6">
    <dataValidation type="whole" allowBlank="1" showErrorMessage="1" errorTitle="年度" error="西暦 4 桁で入れてください（例 2027）" sqref="D2">
      <formula1>2000</formula1>
      <formula2>2100</formula2>
    </dataValidation>
    <dataValidation type="list" allowBlank="1" showErrorMessage="1" errorTitle="確認欄" error="「済」「未」「該当なし」から選んでください" sqref="E10:E24">
      <formula1>"済,未,該当なし"</formula1>
    </dataValidation>
    <dataValidation type="list" allowBlank="1" showErrorMessage="1" errorTitle="確認欄" error="「済」「未」「該当なし」から選んでください" sqref="E7:E24">
      <formula1>"済,未,該当なし"</formula1>
    </dataValidation>
    <dataValidation type="date" operator="greaterThan" allowBlank="1" showErrorMessage="1" errorTitle="日付" error="日付を入れてください（例 2027/4/25）" sqref="F10:F24">
      <formula1>36526</formula1>
    </dataValidation>
    <dataValidation type="date" operator="greaterThan" allowBlank="1" showErrorMessage="1" errorTitle="日付" error="日付を入れてください（例 2027/4/25）" sqref="F2">
      <formula1>36526</formula1>
    </dataValidation>
    <dataValidation type="date" operator="greaterThan" allowBlank="1" showErrorMessage="1" errorTitle="日付" error="日付を入れてください（例 2027/4/25）" sqref="F7:F24">
      <formula1>36526</formula1>
    </dataValidation>
  </dataValidations>
  <pageMargins left="0.5" right="0.5" top="0.6" bottom="0.6" header="0.2" footer="0.2"/>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workbookViewId="0">
      <pane ySplit="6" topLeftCell="A7" activePane="bottomLeft" state="frozen"/>
      <selection pane="bottomLeft"/>
    </sheetView>
  </sheetViews>
  <sheetFormatPr defaultRowHeight="15" outlineLevelRow="0" outlineLevelCol="0" x14ac:dyDescent="55"/>
  <cols>
    <col min="1" max="1" width="30" customWidth="1"/>
    <col min="2" max="2" width="22" customWidth="1"/>
    <col min="3" max="4" width="12" customWidth="1"/>
    <col min="5" max="5" width="20" customWidth="1"/>
    <col min="6" max="6" width="16" customWidth="1"/>
    <col min="7" max="7" width="24" customWidth="1"/>
  </cols>
  <sheetData>
    <row r="1" ht="28" customHeight="1" spans="1:7" x14ac:dyDescent="0.25">
      <c r="A1" s="1" t="s">
        <v>65</v>
      </c>
      <c r="B1" s="1"/>
      <c r="C1" s="1"/>
      <c r="D1" s="1"/>
      <c r="E1" s="1"/>
      <c r="F1" s="1"/>
      <c r="G1" s="1"/>
    </row>
    <row r="2" ht="30" customHeight="1" spans="1:7" x14ac:dyDescent="0.25">
      <c r="A2" s="24" t="s">
        <v>66</v>
      </c>
      <c r="B2" s="24"/>
      <c r="C2" s="24"/>
      <c r="D2" s="24"/>
      <c r="E2" s="24"/>
      <c r="F2" s="24"/>
      <c r="G2" s="24"/>
    </row>
    <row r="4" ht="22" customHeight="1" spans="1:2" x14ac:dyDescent="0.25">
      <c r="A4" s="25" t="s">
        <v>67</v>
      </c>
      <c r="B4" s="26">
        <v>234645</v>
      </c>
    </row>
    <row r="6" ht="32" customHeight="1" spans="1:7" x14ac:dyDescent="0.25">
      <c r="A6" s="9" t="s">
        <v>68</v>
      </c>
      <c r="B6" s="9" t="s">
        <v>69</v>
      </c>
      <c r="C6" s="9" t="s">
        <v>70</v>
      </c>
      <c r="D6" s="9" t="s">
        <v>71</v>
      </c>
      <c r="E6" s="9" t="s">
        <v>72</v>
      </c>
      <c r="F6" s="9" t="s">
        <v>73</v>
      </c>
      <c r="G6" s="9" t="s">
        <v>74</v>
      </c>
    </row>
    <row r="7" ht="22" customHeight="1" spans="1:7" x14ac:dyDescent="0.25">
      <c r="A7" s="14">
        <v>46486</v>
      </c>
      <c r="B7" s="27" t="s">
        <v>75</v>
      </c>
      <c r="C7" s="28"/>
      <c r="D7" s="28">
        <v>3300</v>
      </c>
      <c r="E7" s="27" t="s">
        <v>76</v>
      </c>
      <c r="F7" s="14">
        <v>46484</v>
      </c>
      <c r="G7" s="27" t="s">
        <v>77</v>
      </c>
    </row>
    <row r="8" ht="22" customHeight="1" spans="1:7" x14ac:dyDescent="0.25">
      <c r="A8" s="14"/>
      <c r="B8" s="27"/>
      <c r="C8" s="28"/>
      <c r="D8" s="28"/>
      <c r="E8" s="27"/>
      <c r="F8" s="14"/>
      <c r="G8" s="27"/>
    </row>
    <row r="9" ht="22" customHeight="1" spans="1:7" x14ac:dyDescent="0.25">
      <c r="A9" s="14"/>
      <c r="B9" s="27"/>
      <c r="C9" s="28"/>
      <c r="D9" s="28"/>
      <c r="E9" s="27"/>
      <c r="F9" s="14"/>
      <c r="G9" s="27"/>
    </row>
    <row r="10" ht="22" customHeight="1" spans="1:7" x14ac:dyDescent="0.25">
      <c r="A10" s="14"/>
      <c r="B10" s="27"/>
      <c r="C10" s="28"/>
      <c r="D10" s="28"/>
      <c r="E10" s="27"/>
      <c r="F10" s="14"/>
      <c r="G10" s="27"/>
    </row>
    <row r="11" ht="22" customHeight="1" spans="1:7" x14ac:dyDescent="0.25">
      <c r="A11" s="14"/>
      <c r="B11" s="27"/>
      <c r="C11" s="28"/>
      <c r="D11" s="28"/>
      <c r="E11" s="27"/>
      <c r="F11" s="14"/>
      <c r="G11" s="27"/>
    </row>
    <row r="12" ht="22" customHeight="1" spans="1:7" x14ac:dyDescent="0.25">
      <c r="A12" s="14"/>
      <c r="B12" s="27"/>
      <c r="C12" s="28"/>
      <c r="D12" s="28"/>
      <c r="E12" s="27"/>
      <c r="F12" s="14"/>
      <c r="G12" s="27"/>
    </row>
    <row r="13" ht="22" customHeight="1" spans="1:7" x14ac:dyDescent="0.25">
      <c r="A13" s="14"/>
      <c r="B13" s="27"/>
      <c r="C13" s="28"/>
      <c r="D13" s="28"/>
      <c r="E13" s="27"/>
      <c r="F13" s="14"/>
      <c r="G13" s="27"/>
    </row>
    <row r="14" ht="22" customHeight="1" spans="1:7" x14ac:dyDescent="0.25">
      <c r="A14" s="14"/>
      <c r="B14" s="27"/>
      <c r="C14" s="28"/>
      <c r="D14" s="28"/>
      <c r="E14" s="27"/>
      <c r="F14" s="14"/>
      <c r="G14" s="27"/>
    </row>
    <row r="15" ht="22" customHeight="1" spans="1:7" x14ac:dyDescent="0.25">
      <c r="A15" s="14"/>
      <c r="B15" s="27"/>
      <c r="C15" s="28"/>
      <c r="D15" s="28"/>
      <c r="E15" s="27"/>
      <c r="F15" s="14"/>
      <c r="G15" s="27"/>
    </row>
    <row r="16" ht="22" customHeight="1" spans="1:7" x14ac:dyDescent="0.25">
      <c r="A16" s="14"/>
      <c r="B16" s="27"/>
      <c r="C16" s="28"/>
      <c r="D16" s="28"/>
      <c r="E16" s="27"/>
      <c r="F16" s="14"/>
      <c r="G16" s="27"/>
    </row>
    <row r="17" ht="22" customHeight="1" spans="1:7" x14ac:dyDescent="0.25">
      <c r="A17" s="14"/>
      <c r="B17" s="27"/>
      <c r="C17" s="28"/>
      <c r="D17" s="28"/>
      <c r="E17" s="27"/>
      <c r="F17" s="14"/>
      <c r="G17" s="27"/>
    </row>
    <row r="18" ht="22" customHeight="1" spans="1:7" x14ac:dyDescent="0.25">
      <c r="A18" s="14"/>
      <c r="B18" s="27"/>
      <c r="C18" s="28"/>
      <c r="D18" s="28"/>
      <c r="E18" s="27"/>
      <c r="F18" s="14"/>
      <c r="G18" s="27"/>
    </row>
    <row r="19" ht="22" customHeight="1" spans="1:7" x14ac:dyDescent="0.25">
      <c r="A19" s="14"/>
      <c r="B19" s="27"/>
      <c r="C19" s="28"/>
      <c r="D19" s="28"/>
      <c r="E19" s="27"/>
      <c r="F19" s="14"/>
      <c r="G19" s="27"/>
    </row>
    <row r="20" ht="22" customHeight="1" spans="1:7" x14ac:dyDescent="0.25">
      <c r="A20" s="14"/>
      <c r="B20" s="27"/>
      <c r="C20" s="28"/>
      <c r="D20" s="28"/>
      <c r="E20" s="27"/>
      <c r="F20" s="14"/>
      <c r="G20" s="27"/>
    </row>
    <row r="21" ht="22" customHeight="1" spans="1:7" x14ac:dyDescent="0.25">
      <c r="A21" s="14"/>
      <c r="B21" s="27"/>
      <c r="C21" s="28"/>
      <c r="D21" s="28"/>
      <c r="E21" s="27"/>
      <c r="F21" s="14"/>
      <c r="G21" s="27"/>
    </row>
    <row r="23" ht="22" customHeight="1" spans="1:2" x14ac:dyDescent="0.25">
      <c r="A23" s="25" t="s">
        <v>78</v>
      </c>
      <c r="B23" s="29">
        <f>SUM(C7:C21)</f>
      </c>
    </row>
    <row r="24" ht="22" customHeight="1" spans="1:2" x14ac:dyDescent="0.25">
      <c r="A24" s="25" t="s">
        <v>79</v>
      </c>
      <c r="B24" s="29">
        <f>SUM(D7:D21)</f>
      </c>
    </row>
    <row r="25" ht="22" customHeight="1" spans="1:2" x14ac:dyDescent="0.25">
      <c r="A25" s="30" t="s">
        <v>80</v>
      </c>
      <c r="B25" s="31">
        <f>IF(N(B4)=0,"",B4+B23-B24)</f>
      </c>
    </row>
    <row r="27" ht="22" customHeight="1" spans="1:2" x14ac:dyDescent="0.25">
      <c r="A27" s="25" t="s">
        <v>81</v>
      </c>
      <c r="B27" s="26">
        <v>231345</v>
      </c>
    </row>
    <row r="28" ht="22" customHeight="1" spans="1:2" x14ac:dyDescent="0.25">
      <c r="A28" s="25" t="s">
        <v>82</v>
      </c>
      <c r="B28" s="26">
        <v>0</v>
      </c>
    </row>
    <row r="29" ht="22" customHeight="1" spans="1:2" x14ac:dyDescent="0.25">
      <c r="A29" s="25" t="s">
        <v>83</v>
      </c>
      <c r="B29" s="29">
        <f>IF(OR(B25="",COUNT(B27,B28)&lt;2),"",B27+B28-B25)</f>
      </c>
    </row>
    <row r="30" ht="22" customHeight="1" spans="1:2" x14ac:dyDescent="0.25">
      <c r="A30" s="30" t="s">
        <v>84</v>
      </c>
      <c r="B30" s="32">
        <f>IF(B29="","",IF(B29=0,"一致","差額 "&amp;TEXT(B29,"+#,##0;-#,##0")&amp;" 円。受け取りを終えず、出納帳で理由を探します"))</f>
      </c>
    </row>
    <row r="32" ht="18" customHeight="1" spans="1:7" x14ac:dyDescent="0.25">
      <c r="A32" s="6" t="s">
        <v>85</v>
      </c>
      <c r="B32" s="6"/>
      <c r="C32" s="6"/>
      <c r="D32" s="6"/>
      <c r="E32" s="6"/>
      <c r="F32" s="6"/>
      <c r="G32" s="6"/>
    </row>
  </sheetData>
  <sheetProtection sheet="1" formatColumns="0" formatRows="0"/>
  <mergeCells count="3">
    <mergeCell ref="A1:G1"/>
    <mergeCell ref="A2:G2"/>
    <mergeCell ref="A32:G32"/>
  </mergeCells>
  <dataValidations count="5">
    <dataValidation type="date" operator="greaterThan" allowBlank="1" showErrorMessage="1" errorTitle="日付" error="日付を入れてください（例 2027/4/25）" sqref="A7:A21">
      <formula1>36526</formula1>
    </dataValidation>
    <dataValidation type="whole" allowBlank="1" showErrorMessage="1" errorTitle="金額" error="0以上の整数（円）を入れてください" sqref="B27:B28">
      <formula1>0</formula1>
      <formula2>99999999</formula2>
    </dataValidation>
    <dataValidation type="whole" allowBlank="1" showErrorMessage="1" errorTitle="金額" error="0以上の整数（円）を入れてください" sqref="B4">
      <formula1>0</formula1>
      <formula2>99999999</formula2>
    </dataValidation>
    <dataValidation type="whole" allowBlank="1" showErrorMessage="1" errorTitle="金額" error="0以上の整数（円）を入れてください" sqref="C7:D21">
      <formula1>0</formula1>
      <formula2>99999999</formula2>
    </dataValidation>
    <dataValidation type="date" operator="greaterThan" allowBlank="1" showErrorMessage="1" errorTitle="日付" error="日付を入れてください（例 2027/4/25）" sqref="F7:F21">
      <formula1>36526</formula1>
    </dataValidation>
  </dataValidations>
  <pageMargins left="0.5" right="0.5" top="0.6" bottom="0.6" header="0.2" footer="0.2"/>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
  <sheetViews>
    <sheetView workbookViewId="0">
      <pane ySplit="4" topLeftCell="A5" activePane="bottomLeft" state="frozen"/>
      <selection pane="bottomLeft"/>
    </sheetView>
  </sheetViews>
  <sheetFormatPr defaultRowHeight="15" outlineLevelRow="0" outlineLevelCol="0" x14ac:dyDescent="55"/>
  <cols>
    <col min="1" max="1" width="16" customWidth="1"/>
    <col min="2" max="2" width="20" customWidth="1"/>
    <col min="3" max="3" width="28" customWidth="1"/>
    <col min="4" max="4" width="14" customWidth="1"/>
    <col min="5" max="6" width="18" customWidth="1"/>
    <col min="7" max="7" width="20" customWidth="1"/>
    <col min="8" max="11" width="12" customWidth="1"/>
    <col min="12" max="12" width="18" customWidth="1"/>
  </cols>
  <sheetData>
    <row r="1" ht="28" customHeight="1" spans="1:12" x14ac:dyDescent="0.25">
      <c r="A1" s="1" t="s">
        <v>86</v>
      </c>
      <c r="B1" s="1"/>
      <c r="C1" s="1"/>
      <c r="D1" s="1"/>
      <c r="E1" s="1"/>
      <c r="F1" s="1"/>
      <c r="G1" s="1"/>
      <c r="H1" s="1"/>
      <c r="I1" s="1"/>
      <c r="J1" s="1"/>
      <c r="K1" s="1"/>
      <c r="L1" s="1"/>
    </row>
    <row r="2" ht="18" customHeight="1" spans="1:12" x14ac:dyDescent="0.25">
      <c r="A2" s="24" t="s">
        <v>87</v>
      </c>
      <c r="B2" s="24"/>
      <c r="C2" s="24"/>
      <c r="D2" s="24"/>
      <c r="E2" s="24"/>
      <c r="F2" s="24"/>
      <c r="G2" s="24"/>
      <c r="H2" s="24"/>
      <c r="I2" s="24"/>
      <c r="J2" s="24"/>
      <c r="K2" s="24"/>
      <c r="L2" s="24"/>
    </row>
    <row r="4" ht="32" customHeight="1" spans="1:12" x14ac:dyDescent="0.25">
      <c r="A4" s="9" t="s">
        <v>88</v>
      </c>
      <c r="B4" s="9" t="s">
        <v>89</v>
      </c>
      <c r="C4" s="9" t="s">
        <v>90</v>
      </c>
      <c r="D4" s="9" t="s">
        <v>91</v>
      </c>
      <c r="E4" s="9" t="s">
        <v>92</v>
      </c>
      <c r="F4" s="9" t="s">
        <v>93</v>
      </c>
      <c r="G4" s="9" t="s">
        <v>94</v>
      </c>
      <c r="H4" s="9" t="s">
        <v>95</v>
      </c>
      <c r="I4" s="9" t="s">
        <v>96</v>
      </c>
      <c r="J4" s="9" t="s">
        <v>97</v>
      </c>
      <c r="K4" s="9" t="s">
        <v>98</v>
      </c>
      <c r="L4" s="9" t="s">
        <v>99</v>
      </c>
    </row>
    <row r="5" ht="36" customHeight="1" spans="1:12" x14ac:dyDescent="0.25">
      <c r="A5" s="27" t="s">
        <v>100</v>
      </c>
      <c r="B5" s="27" t="s">
        <v>101</v>
      </c>
      <c r="C5" s="27" t="s">
        <v>102</v>
      </c>
      <c r="D5" s="33">
        <v>232645</v>
      </c>
      <c r="E5" s="27" t="s">
        <v>103</v>
      </c>
      <c r="F5" s="27" t="s">
        <v>104</v>
      </c>
      <c r="G5" s="27" t="s">
        <v>105</v>
      </c>
      <c r="H5" s="13" t="s">
        <v>106</v>
      </c>
      <c r="I5" s="13" t="s">
        <v>106</v>
      </c>
      <c r="J5" s="13" t="s">
        <v>107</v>
      </c>
      <c r="K5" s="14"/>
      <c r="L5" s="7">
        <f>IF(OR(E5="",F5=""),"",IF(E5=F5,"同じ人です。分けます","分かれています"))</f>
      </c>
    </row>
    <row r="6" ht="36" customHeight="1" spans="1:12" x14ac:dyDescent="0.25">
      <c r="A6" s="27" t="s">
        <v>108</v>
      </c>
      <c r="B6" s="27" t="s">
        <v>101</v>
      </c>
      <c r="C6" s="27" t="s">
        <v>102</v>
      </c>
      <c r="D6" s="33">
        <v>100000</v>
      </c>
      <c r="E6" s="27" t="s">
        <v>109</v>
      </c>
      <c r="F6" s="27" t="s">
        <v>36</v>
      </c>
      <c r="G6" s="27" t="s">
        <v>110</v>
      </c>
      <c r="H6" s="13" t="s">
        <v>106</v>
      </c>
      <c r="I6" s="13" t="s">
        <v>106</v>
      </c>
      <c r="J6" s="13" t="s">
        <v>107</v>
      </c>
      <c r="K6" s="14"/>
      <c r="L6" s="7">
        <f>IF(OR(E6="",F6=""),"",IF(E6=F6,"同じ人です。分けます","分かれています"))</f>
      </c>
    </row>
    <row r="7" ht="36" customHeight="1" spans="1:12" x14ac:dyDescent="0.25">
      <c r="A7" s="27"/>
      <c r="B7" s="27"/>
      <c r="C7" s="27"/>
      <c r="D7" s="33"/>
      <c r="E7" s="27"/>
      <c r="F7" s="27"/>
      <c r="G7" s="27"/>
      <c r="H7" s="13"/>
      <c r="I7" s="13"/>
      <c r="J7" s="13"/>
      <c r="K7" s="14"/>
      <c r="L7" s="7">
        <f>IF(OR(E7="",F7=""),"",IF(E7=F7,"同じ人です。分けます","分かれています"))</f>
      </c>
    </row>
    <row r="8" ht="36" customHeight="1" spans="1:12" x14ac:dyDescent="0.25">
      <c r="A8" s="27"/>
      <c r="B8" s="27"/>
      <c r="C8" s="27"/>
      <c r="D8" s="33"/>
      <c r="E8" s="27"/>
      <c r="F8" s="27"/>
      <c r="G8" s="27"/>
      <c r="H8" s="13"/>
      <c r="I8" s="13"/>
      <c r="J8" s="13"/>
      <c r="K8" s="14"/>
      <c r="L8" s="7">
        <f>IF(OR(E8="",F8=""),"",IF(E8=F8,"同じ人です。分けます","分かれています"))</f>
      </c>
    </row>
    <row r="9" ht="36" customHeight="1" spans="1:12" x14ac:dyDescent="0.25">
      <c r="A9" s="27"/>
      <c r="B9" s="27"/>
      <c r="C9" s="27"/>
      <c r="D9" s="33"/>
      <c r="E9" s="27"/>
      <c r="F9" s="27"/>
      <c r="G9" s="27"/>
      <c r="H9" s="13"/>
      <c r="I9" s="13"/>
      <c r="J9" s="13"/>
      <c r="K9" s="14"/>
      <c r="L9" s="7">
        <f>IF(OR(E9="",F9=""),"",IF(E9=F9,"同じ人です。分けます","分かれています"))</f>
      </c>
    </row>
    <row r="10" ht="36" customHeight="1" spans="1:12" x14ac:dyDescent="0.25">
      <c r="A10" s="27"/>
      <c r="B10" s="27"/>
      <c r="C10" s="27"/>
      <c r="D10" s="33"/>
      <c r="E10" s="27"/>
      <c r="F10" s="27"/>
      <c r="G10" s="27"/>
      <c r="H10" s="13"/>
      <c r="I10" s="13"/>
      <c r="J10" s="13"/>
      <c r="K10" s="14"/>
      <c r="L10" s="7">
        <f>IF(OR(E10="",F10=""),"",IF(E10=F10,"同じ人です。分けます","分かれています"))</f>
      </c>
    </row>
    <row r="12" ht="32" customHeight="1" spans="1:2" x14ac:dyDescent="0.25">
      <c r="A12" s="25" t="s">
        <v>111</v>
      </c>
      <c r="B12" s="34">
        <f>SUM(D5:D10)</f>
      </c>
    </row>
    <row r="13" ht="32" customHeight="1" spans="1:2" x14ac:dyDescent="0.25">
      <c r="A13" s="25" t="s">
        <v>112</v>
      </c>
      <c r="B13" s="35">
        <f>COUNTIF(L5:L10,"同じ人です。分けます")</f>
      </c>
    </row>
    <row r="14" ht="20" customHeight="1" spans="1:12" x14ac:dyDescent="0.25">
      <c r="A14" s="6" t="s">
        <v>113</v>
      </c>
      <c r="B14" s="6"/>
      <c r="C14" s="6"/>
      <c r="D14" s="6"/>
      <c r="E14" s="6"/>
      <c r="F14" s="6"/>
      <c r="G14" s="6"/>
      <c r="H14" s="6"/>
      <c r="I14" s="6"/>
      <c r="J14" s="6"/>
      <c r="K14" s="6"/>
      <c r="L14" s="6"/>
    </row>
  </sheetData>
  <sheetProtection sheet="1" formatColumns="0" formatRows="0"/>
  <mergeCells count="3">
    <mergeCell ref="A1:L1"/>
    <mergeCell ref="A2:L2"/>
    <mergeCell ref="A14:L14"/>
  </mergeCells>
  <dataValidations count="4">
    <dataValidation type="whole" allowBlank="1" showErrorMessage="1" errorTitle="金額" error="0以上の整数（円）を入れてください" sqref="D5:D10">
      <formula1>0</formula1>
      <formula2>99999999</formula2>
    </dataValidation>
    <dataValidation type="list" allowBlank="1" showErrorMessage="1" errorTitle="有無" error="「あり」「なし」から選んでください" sqref="H5:I10">
      <formula1>"あり,なし"</formula1>
    </dataValidation>
    <dataValidation type="list" allowBlank="1" showErrorMessage="1" errorTitle="名義" error="「変える」「変えない」「確認中」から選んでください" sqref="J5:J10">
      <formula1>"変える,変えない,確認中"</formula1>
    </dataValidation>
    <dataValidation type="date" operator="greaterThan" allowBlank="1" showErrorMessage="1" errorTitle="日付" error="日付を入れてください（例 2027/4/25）" sqref="K5:K10">
      <formula1>36526</formula1>
    </dataValidation>
  </dataValidations>
  <pageMargins left="0.5" right="0.5" top="0.6" bottom="0.6" header="0.2" footer="0.2"/>
  <pageSetup paperSize="9" orientation="landscape"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FormatPr defaultRowHeight="15" outlineLevelRow="0" outlineLevelCol="0" x14ac:dyDescent="55"/>
  <cols>
    <col min="1" max="1" width="20" customWidth="1"/>
    <col min="2" max="2" width="50" customWidth="1"/>
    <col min="3" max="3" width="34" customWidth="1"/>
  </cols>
  <sheetData>
    <row r="1" ht="26" customHeight="1" spans="1:1" x14ac:dyDescent="0.25">
      <c r="A1" s="36" t="s">
        <v>114</v>
      </c>
    </row>
    <row r="2" spans="1:1" x14ac:dyDescent="0.25">
      <c r="A2" t="s">
        <v>115</v>
      </c>
    </row>
    <row r="3" spans="1:1" x14ac:dyDescent="0.25">
      <c r="A3" t="s">
        <v>116</v>
      </c>
    </row>
    <row r="5" ht="22" customHeight="1" spans="1:3" x14ac:dyDescent="0.25">
      <c r="A5" s="9" t="s">
        <v>117</v>
      </c>
      <c r="B5" s="9" t="s">
        <v>118</v>
      </c>
      <c r="C5" s="9" t="s">
        <v>119</v>
      </c>
    </row>
    <row r="6" ht="32" customHeight="1" spans="1:3" x14ac:dyDescent="0.25">
      <c r="A6" s="12" t="s">
        <v>120</v>
      </c>
      <c r="B6" s="12" t="s">
        <v>121</v>
      </c>
      <c r="C6" s="12" t="s">
        <v>122</v>
      </c>
    </row>
    <row r="7" ht="32" customHeight="1" spans="1:3" x14ac:dyDescent="0.25">
      <c r="A7" s="12" t="s">
        <v>123</v>
      </c>
      <c r="B7" s="12" t="s">
        <v>124</v>
      </c>
      <c r="C7" s="12" t="s">
        <v>125</v>
      </c>
    </row>
    <row r="8" ht="32" customHeight="1" spans="1:3" x14ac:dyDescent="0.25">
      <c r="A8" s="12" t="s">
        <v>126</v>
      </c>
      <c r="B8" s="12" t="s">
        <v>127</v>
      </c>
      <c r="C8" s="12" t="s">
        <v>128</v>
      </c>
    </row>
    <row r="9" ht="32" customHeight="1" spans="1:3" x14ac:dyDescent="0.25">
      <c r="A9" s="12" t="s">
        <v>51</v>
      </c>
      <c r="B9" s="12" t="s">
        <v>129</v>
      </c>
      <c r="C9" s="12" t="s">
        <v>122</v>
      </c>
    </row>
    <row r="10" ht="32" customHeight="1" spans="1:3" x14ac:dyDescent="0.25">
      <c r="A10" s="12" t="s">
        <v>130</v>
      </c>
      <c r="B10" s="12" t="s">
        <v>131</v>
      </c>
      <c r="C10" s="12" t="s">
        <v>132</v>
      </c>
    </row>
    <row r="12" spans="1:1" x14ac:dyDescent="0.25">
      <c r="A12" s="37" t="s">
        <v>133</v>
      </c>
    </row>
  </sheetData>
  <sheetProtection sheet="1" formatColumns="0" formatRows="0"/>
  <pageMargins left="0.5" right="0.5" top="0.6" bottom="0.6" header="0.2" footer="0.2"/>
  <pageSetup paperSize="9"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チェックリスト</vt:lpstr>
      <vt:lpstr>重なり期間の出し入れ</vt:lpstr>
      <vt:lpstr>通帳と印鑑の在りか</vt:lpstr>
      <vt:lpstr>使い方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はじめての自治会役員（アストラスクエア）</dc:creator>
  <dc:title/>
  <dc:subject/>
  <dc:description/>
  <cp:keywords/>
  <cp:category/>
  <cp:lastModifiedBy>Unknown</cp:lastModifiedBy>
  <dcterms:created xsi:type="dcterms:W3CDTF">2026-10-17T11:41:27Z</dcterms:created>
  <dcterms:modified xsi:type="dcterms:W3CDTF">2026-10-17T11:41:27Z</dcterms:modified>
</cp:coreProperties>
</file>