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原稿" state="visible" r:id="rId4"/>
    <sheet sheetId="2" name="当日の確認メモ" state="visible" r:id="rId5"/>
    <sheet sheetId="3" name="使い方" state="visible" r:id="rId6"/>
  </sheets>
  <definedNames>
    <definedName name="_xlnm.Print_Area" localSheetId="0">'原稿'!$A$16:$F$23</definedName>
    <definedName name="_xlnm.Print_Area" localSheetId="1">'当日の確認メモ'!$A$1:$G$24</definedName>
    <definedName name="_xlnm.Print_Titles" localSheetId="1">'当日の確認メモ'!$3:$3</definedName>
  </definedNames>
  <calcPr calcId="171027" fullCalcOnLoad="1"/>
</workbook>
</file>

<file path=xl/sharedStrings.xml><?xml version="1.0" encoding="utf-8"?>
<sst xmlns="http://schemas.openxmlformats.org/spreadsheetml/2006/main" count="110" uniqueCount="83">
  <si>
    <t>PTA 名</t>
  </si>
  <si>
    <t>年度</t>
  </si>
  <si>
    <t>監査の日</t>
  </si>
  <si>
    <t>場所</t>
  </si>
  <si>
    <t>監査担当 1</t>
  </si>
  <si>
    <t>監査担当 2</t>
  </si>
  <si>
    <t>1 名なら空欄</t>
  </si>
  <si>
    <t>会長</t>
  </si>
  <si>
    <t>会計 1</t>
  </si>
  <si>
    <t>会計 2</t>
  </si>
  <si>
    <t>結果</t>
  </si>
  <si>
    <t>用意されていた書類</t>
  </si>
  <si>
    <t>予算書、決算報告書、帳簿（出納帳）、通帳、領収書</t>
  </si>
  <si>
    <t>総会の日</t>
  </si>
  <si>
    <t>押印</t>
  </si>
  <si>
    <t>以上、報告します。</t>
  </si>
  <si>
    <t>2. 議長が呼ぶときの言い方（例）</t>
  </si>
  <si>
    <t>3. 決算報告書の末尾に書く監査の文</t>
  </si>
  <si>
    <t>原稿は京都市 PTA 連絡協議会・京都市教育委員会『PTA 会計管理に係るガイドライン』8 ページの例の形です。会則や前年の原稿に合わせて直してください。</t>
  </si>
  <si>
    <t>No</t>
  </si>
  <si>
    <t>段</t>
  </si>
  <si>
    <t>確かめること</t>
  </si>
  <si>
    <t>使う物</t>
  </si>
  <si>
    <t>メモ</t>
  </si>
  <si>
    <t>出典</t>
  </si>
  <si>
    <t>下準備</t>
  </si>
  <si>
    <t>通帳が最新の状態に記帳してある</t>
  </si>
  <si>
    <t>通帳</t>
  </si>
  <si>
    <t>京都市 p.7</t>
  </si>
  <si>
    <t>前年度末の通帳・帳簿（出納帳）・決算報告書の数字が一致している</t>
  </si>
  <si>
    <t>通帳・前年度の帳簿・前年度の決算報告書</t>
  </si>
  <si>
    <t>今年度末の通帳・帳簿（出納帳）・決算報告書の数字が一致している</t>
  </si>
  <si>
    <t>通帳・今年度の帳簿・今年度の決算報告書</t>
  </si>
  <si>
    <t>進め方</t>
  </si>
  <si>
    <t>全ての領収書がそろっている</t>
  </si>
  <si>
    <t>領収書</t>
  </si>
  <si>
    <t>領収書と帳簿（出納帳）の金額が一致している</t>
  </si>
  <si>
    <t>領収書・帳簿</t>
  </si>
  <si>
    <t>通帳の金額が一致し、不自然な多額の出入りや使い道の分からない出入りがない</t>
  </si>
  <si>
    <t>通帳・帳簿</t>
  </si>
  <si>
    <t>注意</t>
  </si>
  <si>
    <t>領収書の日付と通帳の出金日が、不自然に離れていない</t>
  </si>
  <si>
    <t>領収書・通帳</t>
  </si>
  <si>
    <t>物を買っていないのに、出金（入金）している行がない</t>
  </si>
  <si>
    <t>領収書の但し書きが「お品代」だけになっていない</t>
  </si>
  <si>
    <t>予算書や書類で確かめられない、参加者の分からない飲食代がない</t>
  </si>
  <si>
    <t>予算書・領収書</t>
  </si>
  <si>
    <t>通帳と印鑑</t>
  </si>
  <si>
    <t>通帳と銀行印を別々の場所に置き、管理する人が分かれている</t>
  </si>
  <si>
    <t>通帳・銀行印（誰が持っているか）</t>
  </si>
  <si>
    <t>京都市 p.1</t>
  </si>
  <si>
    <t>学校に通帳や印鑑を預けているなら、預ける取り決めの書面がある</t>
  </si>
  <si>
    <t>委任の書面</t>
  </si>
  <si>
    <t>名古屋市教委資料 p.4・高松市 p.11</t>
  </si>
  <si>
    <t>キャッシュカードがあるなら、管理と使い方が決まっている</t>
  </si>
  <si>
    <t>キャッシュカード</t>
  </si>
  <si>
    <t>京都市 p.4</t>
  </si>
  <si>
    <t>支出</t>
  </si>
  <si>
    <t>学校が公費で払うもの（教職員の人件費、校舎の修繕など）を、PTA 会費で払っていない</t>
  </si>
  <si>
    <t>帳簿・領収書</t>
  </si>
  <si>
    <t>名古屋市教委資料 p.20・高松市 p.3</t>
  </si>
  <si>
    <t>終わったら</t>
  </si>
  <si>
    <t>監査報告を作って署名する</t>
  </si>
  <si>
    <t>決算報告書・原稿のシート</t>
  </si>
  <si>
    <t>役員に講評をする（気付いた点を伝える）</t>
  </si>
  <si>
    <t>このメモ</t>
  </si>
  <si>
    <t>総会で会員に監査の結果を報告する</t>
  </si>
  <si>
    <t>原稿のシート</t>
  </si>
  <si>
    <t>集計</t>
  </si>
  <si>
    <t>済・該当なし</t>
  </si>
  <si>
    <t>気になる点あり</t>
  </si>
  <si>
    <t>残り</t>
  </si>
  <si>
    <t>監査報告の読み上げ原稿の使い方</t>
  </si>
  <si>
    <t>手順</t>
  </si>
  <si>
    <t>すること</t>
  </si>
  <si>
    <t>原稿のシートの B3〜B15 に、PTA 名・年度・監査の日・場所・監査担当・会長・会計・結果・用意されていた書類・総会の日・押印を入れる。総会の日は A16 の見出しに出る</t>
  </si>
  <si>
    <t>A17〜A20 に総会で読む原稿が出る。京都市の手引きの例文の形。会則や前年の原稿に合わせて直してから使う</t>
  </si>
  <si>
    <t>A23 に議長が呼ぶときの言い方の例、A26〜A29 に決算報告書の末尾に書く監査の文が出る。決算報告書には書き写して使う</t>
  </si>
  <si>
    <t>原稿のシートは、総会で読む原稿と議長の言い方（16〜23 行）だけを A4 縦 1 枚に印刷する</t>
  </si>
  <si>
    <t>当日の確認メモのシートは、監査の日に E 列を埋める。気になる点は F 列に書く（「気になる点あり」の行は F 列の文字がオレンジになる）</t>
  </si>
  <si>
    <t>色の付いたセルだけ書き換える</t>
  </si>
  <si>
    <t>シートは保護してあります（パスワードなし）。色の無いセルを触ろうとすると『保護されています』と出ます。故障ではありません。</t>
  </si>
  <si>
    <t>自治会の会計監査の 22 項目のチェック表を使いたいときは、「自治会_会計監査チェック表.xlsx」を使います。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</si>
</sst>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/m/d"/>
  </numFmts>
  <fonts count="8" x14ac:knownFonts="1">
    <font>
      <color theme="1"/>
      <family val="2"/>
      <scheme val="minor"/>
      <sz val="11"/>
      <name val="Calibri"/>
    </font>
    <font>
      <b/>
      <color rgb="FF0D2B6B"/>
      <sz val="16"/>
    </font>
    <font>
      <color rgb="FF6B7280"/>
      <sz val="9"/>
    </font>
    <font>
      <b/>
      <color rgb="FF0D47A1"/>
      <sz val="13"/>
    </font>
    <font>
      <sz val="14"/>
    </font>
    <font>
      <color rgb="FF6B7280"/>
      <sz val="10"/>
    </font>
    <font>
      <b/>
      <color rgb="FF0D47A1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BF7EE"/>
      </patternFill>
    </fill>
  </fills>
  <borders count="3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 style="thin">
        <color rgb="FF0D47A1"/>
      </left>
      <right style="thin">
        <color rgb="FF0D47A1"/>
      </right>
      <top style="thin">
        <color rgb="FF0D47A1"/>
      </top>
      <bottom style="thin">
        <color rgb="FF0D47A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1" xfId="0" applyBorder="1" applyAlignment="1">
      <alignment vertical="center" wrapText="1"/>
    </xf>
    <xf numFmtId="0" fontId="0" fillId="2" borderId="2" xfId="0" applyFill="1" applyBorder="1" applyAlignment="1" applyProtection="1">
      <alignment horizontal="left" vertical="center" wrapText="1"/>
      <protection locked="0"/>
    </xf>
    <xf numFmtId="1" fontId="0" fillId="2" borderId="2" xfId="0" applyNumberFormat="1" applyFill="1" applyBorder="1" applyAlignment="1" applyProtection="1">
      <alignment horizontal="left" vertical="center" wrapText="1"/>
      <protection locked="0"/>
    </xf>
    <xf numFmtId="164" fontId="0" fillId="2" borderId="2" xfId="0" applyNumberFormat="1" applyFill="1" applyBorder="1" applyAlignment="1" applyProtection="1">
      <alignment horizontal="left" vertical="center" wrapText="1"/>
      <protection locked="0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/>
    </xf>
    <xf numFmtId="0" fontId="5" fillId="0" borderId="0" xfId="0" applyFont="1" applyAlignment="1">
      <alignment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2" borderId="2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vertical="center" wrapText="1"/>
      <protection locked="0"/>
    </xf>
    <xf numFmtId="0" fontId="2" fillId="0" borderId="1" xfId="0" applyFont="1" applyBorder="1" applyAlignment="1">
      <alignment vertical="center" wrapText="1"/>
    </xf>
    <xf numFmtId="1" fontId="7" fillId="0" borderId="1" xfId="0" applyNumberFormat="1" applyFont="1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</cellXfs>
  <cellStyles count="1">
    <cellStyle name="Normal" xfId="0" builtinId="0"/>
  </cellStyles>
  <dxfs count="1">
    <dxf>
      <font>
        <b/>
        <color rgb="FFEA580C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D47A1"/>
    <pageSetUpPr fitToPage="1"/>
  </sheetPr>
  <dimension ref="A1:F31"/>
  <sheetFormatPr defaultRowHeight="15" outlineLevelRow="0" outlineLevelCol="0" x14ac:dyDescent="55"/>
  <cols>
    <col min="1" max="1" width="22" customWidth="1"/>
    <col min="2" max="2" width="44" customWidth="1"/>
    <col min="3" max="3" width="6" customWidth="1"/>
    <col min="4" max="4" width="12" customWidth="1"/>
    <col min="5" max="6" width="10" customWidth="1"/>
  </cols>
  <sheetData>
    <row r="1" ht="26" customHeight="1" spans="1:1" x14ac:dyDescent="0.25">
      <c r="A1" s="1">
        <f>B3&amp;" "&amp;B4&amp;"年度 監査報告の原稿"</f>
      </c>
    </row>
    <row r="3" spans="1:2" x14ac:dyDescent="0.25">
      <c r="A3" s="2" t="s">
        <v>0</v>
      </c>
      <c r="B3" s="3"/>
    </row>
    <row r="4" spans="1:2" x14ac:dyDescent="0.25">
      <c r="A4" s="2" t="s">
        <v>1</v>
      </c>
      <c r="B4" s="4"/>
    </row>
    <row r="5" spans="1:3" x14ac:dyDescent="0.25">
      <c r="A5" s="2" t="s">
        <v>2</v>
      </c>
      <c r="B5" s="5"/>
      <c r="C5" s="6">
        <f>IF(B5="","",CHOOSE(WEEKDAY(B5),"日","月","火","水","木","金","土"))</f>
      </c>
    </row>
    <row r="6" spans="1:2" x14ac:dyDescent="0.25">
      <c r="A6" s="2" t="s">
        <v>3</v>
      </c>
      <c r="B6" s="3"/>
    </row>
    <row r="7" spans="1:2" x14ac:dyDescent="0.25">
      <c r="A7" s="2" t="s">
        <v>4</v>
      </c>
      <c r="B7" s="3"/>
    </row>
    <row r="8" spans="1:3" x14ac:dyDescent="0.25">
      <c r="A8" s="2" t="s">
        <v>5</v>
      </c>
      <c r="B8" s="3"/>
      <c r="C8" s="7" t="s">
        <v>6</v>
      </c>
    </row>
    <row r="9" spans="1:2" x14ac:dyDescent="0.25">
      <c r="A9" s="2" t="s">
        <v>7</v>
      </c>
      <c r="B9" s="3"/>
    </row>
    <row r="10" spans="1:2" x14ac:dyDescent="0.25">
      <c r="A10" s="2" t="s">
        <v>8</v>
      </c>
      <c r="B10" s="3"/>
    </row>
    <row r="11" spans="1:3" x14ac:dyDescent="0.25">
      <c r="A11" s="2" t="s">
        <v>9</v>
      </c>
      <c r="B11" s="3"/>
      <c r="C11" s="7" t="s">
        <v>6</v>
      </c>
    </row>
    <row r="12" spans="1:2" x14ac:dyDescent="0.25">
      <c r="A12" s="2" t="s">
        <v>10</v>
      </c>
      <c r="B12" s="3"/>
    </row>
    <row r="13" ht="34" customHeight="1" spans="1:2" x14ac:dyDescent="0.25">
      <c r="A13" s="2" t="s">
        <v>11</v>
      </c>
      <c r="B13" s="3" t="s">
        <v>12</v>
      </c>
    </row>
    <row r="14" spans="1:3" x14ac:dyDescent="0.25">
      <c r="A14" s="2" t="s">
        <v>13</v>
      </c>
      <c r="B14" s="5"/>
      <c r="C14" s="6">
        <f>IF(B14="","",CHOOSE(WEEKDAY(B14),"日","月","火","水","木","金","土"))</f>
      </c>
    </row>
    <row r="15" spans="1:2" x14ac:dyDescent="0.25">
      <c r="A15" s="2" t="s">
        <v>14</v>
      </c>
      <c r="B15" s="3"/>
    </row>
    <row r="16" ht="24" customHeight="1" spans="1:1" x14ac:dyDescent="0.25">
      <c r="A16" s="8">
        <f>IF(B14="","1. 総会で読む原稿","1. 総会で読む原稿（"&amp;TEXT(B14,"yyyy年m月d日")&amp;"（"&amp;C14&amp;"）の総会）")</f>
      </c>
    </row>
    <row r="17" ht="71" customHeight="1" spans="1:6" x14ac:dyDescent="0.25">
      <c r="A17" s="9">
        <f>IF(OR(B5="",B7=""),"監査の日と監査担当を入れてください",TEXT(B5,"yyyy年m月d日")&amp;"に、"&amp;B6&amp;"において、監査担当の"&amp;B7&amp;IF(B8="","","と"&amp;B8)&amp;"が、会長 "&amp;B9&amp;" および会計 "&amp;B10&amp;IF(B11="","","、"&amp;B11)&amp;" の立ち会いのもとで、"&amp;B4&amp;"年度 "&amp;B3&amp;" 決算報告書の監査を行いましたので、報告します。")</f>
      </c>
      <c r="B17" s="9"/>
      <c r="C17" s="9"/>
      <c r="D17" s="9"/>
      <c r="E17" s="9"/>
      <c r="F17" s="9"/>
    </row>
    <row r="18" ht="50" customHeight="1" spans="1:6" x14ac:dyDescent="0.25">
      <c r="A18" s="9">
        <f>IF(B13="","","なお、監査においては、"&amp;B13&amp;"が用意されていることを確かめたうえで、帳簿（出納帳）、通帳、領収書の突き合わせを行いました。")</f>
      </c>
      <c r="B18" s="9"/>
      <c r="C18" s="9"/>
      <c r="D18" s="9"/>
      <c r="E18" s="9"/>
      <c r="F18" s="9"/>
    </row>
    <row r="19" ht="50" customHeight="1" spans="1:6" x14ac:dyDescent="0.25">
      <c r="A19" s="9">
        <f>IF(B12="","（結果を選ぶと、結びの文が出ます）",IF(B12="正しく行われていた","会計処理が正しく行われていたことを、会員の皆様に報告します。",IF(B12="直せるミスを訂正した","集計の誤りなど、直せる点がありましたので、会計担当に訂正をお願いし、直したことを確かめました。訂正のうえで、会計処理が正しく行われていることを報告します。","監査の中で、気になる点がありました。事実関係を調べた内容を、続けて報告します。")))</f>
      </c>
      <c r="B19" s="9"/>
      <c r="C19" s="9"/>
      <c r="D19" s="9"/>
      <c r="E19" s="9"/>
      <c r="F19" s="9"/>
    </row>
    <row r="20" ht="29" customHeight="1" spans="1:6" x14ac:dyDescent="0.25">
      <c r="A20" s="9" t="s">
        <v>15</v>
      </c>
      <c r="B20" s="9"/>
      <c r="C20" s="9"/>
      <c r="D20" s="9"/>
      <c r="E20" s="9"/>
      <c r="F20" s="9"/>
    </row>
    <row r="22" ht="24" customHeight="1" spans="1:1" x14ac:dyDescent="0.25">
      <c r="A22" s="8" t="s">
        <v>16</v>
      </c>
    </row>
    <row r="23" ht="29" customHeight="1" spans="1:6" x14ac:dyDescent="0.25">
      <c r="A23" s="9">
        <f>IF(B7="","","（議長）それでは、会計監査報告を、監査担当の "&amp;B7&amp;" さんにお願いします。")</f>
      </c>
      <c r="B23" s="9"/>
      <c r="C23" s="9"/>
      <c r="D23" s="9"/>
      <c r="E23" s="9"/>
      <c r="F23" s="9"/>
    </row>
    <row r="25" spans="1:1" x14ac:dyDescent="0.25">
      <c r="A25" s="8" t="s">
        <v>17</v>
      </c>
    </row>
    <row r="26" spans="1:1" x14ac:dyDescent="0.25">
      <c r="A26">
        <f>IF(B5="","",TEXT(B5,"yyyy年m月d日"))</f>
      </c>
    </row>
    <row r="27" ht="36" customHeight="1" spans="1:6" x14ac:dyDescent="0.25">
      <c r="A27" s="10">
        <f>IF(B12="直せない点がある","（直せない点があるときは、この文を使わず、会長・会計と書き方を相談します）",B4&amp;"年度 "&amp;B3&amp;" 会計について、帳簿（出納帳）、通帳、領収書等と照合の結果、適正に処理されたことを証します。")</f>
      </c>
      <c r="B27" s="10"/>
      <c r="C27" s="10"/>
      <c r="D27" s="10"/>
      <c r="E27" s="10"/>
      <c r="F27" s="10"/>
    </row>
    <row r="28" spans="1:5" x14ac:dyDescent="0.25">
      <c r="A28">
        <f>B4&amp;"年度 "&amp;B3&amp;"　会計監査　"&amp;B7</f>
      </c>
      <c r="B28"/>
      <c r="C28"/>
      <c r="D28"/>
      <c r="E28" s="11">
        <f>IF(B15="署名と押印","印","")</f>
      </c>
    </row>
    <row r="29" spans="1:5" x14ac:dyDescent="0.25">
      <c r="A29">
        <f>IF(B8="","",B4&amp;"年度 "&amp;B3&amp;"　会計監査　"&amp;B8)</f>
      </c>
      <c r="B29"/>
      <c r="C29"/>
      <c r="D29"/>
      <c r="E29" s="11">
        <f>IF(OR(B8="",B15&lt;&gt;"署名と押印"),"","印")</f>
      </c>
    </row>
    <row r="31" ht="30" customHeight="1" spans="1:6" x14ac:dyDescent="0.25">
      <c r="A31" s="12" t="s">
        <v>18</v>
      </c>
      <c r="B31" s="12"/>
      <c r="C31" s="12"/>
      <c r="D31" s="12"/>
      <c r="E31" s="12"/>
      <c r="F31" s="12"/>
    </row>
  </sheetData>
  <sheetProtection sheet="1" formatColumns="0" formatRows="0"/>
  <mergeCells count="9">
    <mergeCell ref="A17:F17"/>
    <mergeCell ref="A18:F18"/>
    <mergeCell ref="A19:F19"/>
    <mergeCell ref="A20:F20"/>
    <mergeCell ref="A23:F23"/>
    <mergeCell ref="A27:F27"/>
    <mergeCell ref="A28:D28"/>
    <mergeCell ref="A29:D29"/>
    <mergeCell ref="A31:F31"/>
  </mergeCells>
  <dataValidations count="5">
    <dataValidation type="list" allowBlank="1" showErrorMessage="1" errorTitle="結果" error="一覧から選んでください" sqref="B12">
      <formula1>"正しく行われていた,直せるミスを訂正した,直せない点がある"</formula1>
    </dataValidation>
    <dataValidation type="date" operator="greaterThan" allowBlank="1" showErrorMessage="1" errorTitle="日付" error="日付を入れてください（例 2027/4/14）" sqref="B14">
      <formula1>36526</formula1>
    </dataValidation>
    <dataValidation type="list" allowBlank="1" showErrorMessage="1" errorTitle="押印" error="「署名だけ」か「署名と押印」を選んでください" sqref="B15">
      <formula1>"署名だけ,署名と押印"</formula1>
    </dataValidation>
    <dataValidation type="whole" allowBlank="1" showErrorMessage="1" errorTitle="年度" error="西暦の年（例 2026）を入れてください" sqref="B4">
      <formula1>2000</formula1>
      <formula2>2100</formula2>
    </dataValidation>
    <dataValidation type="date" operator="greaterThan" allowBlank="1" showErrorMessage="1" errorTitle="日付" error="日付を入れてください（例 2027/4/14）" sqref="B5">
      <formula1>36526</formula1>
    </dataValidation>
  </dataValidations>
  <pageMargins left="0.5" right="0.5" top="0.6" bottom="0.6" header="0" footer="0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D47A1"/>
    <pageSetUpPr fitToPage="1"/>
  </sheetPr>
  <dimension ref="A1:G24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12" customWidth="1"/>
    <col min="3" max="3" width="46" customWidth="1"/>
    <col min="4" max="4" width="24" customWidth="1"/>
    <col min="5" max="5" width="14" customWidth="1"/>
    <col min="6" max="6" width="30" customWidth="1"/>
    <col min="7" max="7" width="22" customWidth="1"/>
  </cols>
  <sheetData>
    <row r="1" ht="26" customHeight="1" spans="1:1" x14ac:dyDescent="0.25">
      <c r="A1" s="1">
        <f>原稿!B3&amp;" "&amp;原稿!B4&amp;"年度 監査の当日の確認メモ"</f>
      </c>
    </row>
    <row r="3" ht="24" customHeight="1" spans="1:7" x14ac:dyDescent="0.25">
      <c r="A3" s="13" t="s">
        <v>19</v>
      </c>
      <c r="B3" s="13" t="s">
        <v>20</v>
      </c>
      <c r="C3" s="13" t="s">
        <v>21</v>
      </c>
      <c r="D3" s="13" t="s">
        <v>22</v>
      </c>
      <c r="E3" s="13" t="s">
        <v>10</v>
      </c>
      <c r="F3" s="13" t="s">
        <v>23</v>
      </c>
      <c r="G3" s="13" t="s">
        <v>24</v>
      </c>
    </row>
    <row r="4" ht="26" customHeight="1" spans="1:7" x14ac:dyDescent="0.25">
      <c r="A4" s="14">
        <v>1</v>
      </c>
      <c r="B4" s="2" t="s">
        <v>25</v>
      </c>
      <c r="C4" s="2" t="s">
        <v>26</v>
      </c>
      <c r="D4" s="2" t="s">
        <v>27</v>
      </c>
      <c r="E4" s="15"/>
      <c r="F4" s="16"/>
      <c r="G4" s="17" t="s">
        <v>28</v>
      </c>
    </row>
    <row r="5" ht="36" customHeight="1" spans="1:7" x14ac:dyDescent="0.25">
      <c r="A5" s="14">
        <v>2</v>
      </c>
      <c r="B5" s="2" t="s">
        <v>25</v>
      </c>
      <c r="C5" s="2" t="s">
        <v>29</v>
      </c>
      <c r="D5" s="2" t="s">
        <v>30</v>
      </c>
      <c r="E5" s="15"/>
      <c r="F5" s="16"/>
      <c r="G5" s="17" t="s">
        <v>28</v>
      </c>
    </row>
    <row r="6" ht="36" customHeight="1" spans="1:7" x14ac:dyDescent="0.25">
      <c r="A6" s="14">
        <v>3</v>
      </c>
      <c r="B6" s="2" t="s">
        <v>25</v>
      </c>
      <c r="C6" s="2" t="s">
        <v>31</v>
      </c>
      <c r="D6" s="2" t="s">
        <v>32</v>
      </c>
      <c r="E6" s="15"/>
      <c r="F6" s="16"/>
      <c r="G6" s="17" t="s">
        <v>28</v>
      </c>
    </row>
    <row r="7" ht="26" customHeight="1" spans="1:7" x14ac:dyDescent="0.25">
      <c r="A7" s="14">
        <v>4</v>
      </c>
      <c r="B7" s="2" t="s">
        <v>33</v>
      </c>
      <c r="C7" s="2" t="s">
        <v>34</v>
      </c>
      <c r="D7" s="2" t="s">
        <v>35</v>
      </c>
      <c r="E7" s="15"/>
      <c r="F7" s="16"/>
      <c r="G7" s="17" t="s">
        <v>28</v>
      </c>
    </row>
    <row r="8" ht="26" customHeight="1" spans="1:7" x14ac:dyDescent="0.25">
      <c r="A8" s="14">
        <v>5</v>
      </c>
      <c r="B8" s="2" t="s">
        <v>33</v>
      </c>
      <c r="C8" s="2" t="s">
        <v>36</v>
      </c>
      <c r="D8" s="2" t="s">
        <v>37</v>
      </c>
      <c r="E8" s="15"/>
      <c r="F8" s="16"/>
      <c r="G8" s="17" t="s">
        <v>28</v>
      </c>
    </row>
    <row r="9" ht="36" customHeight="1" spans="1:7" x14ac:dyDescent="0.25">
      <c r="A9" s="14">
        <v>6</v>
      </c>
      <c r="B9" s="2" t="s">
        <v>33</v>
      </c>
      <c r="C9" s="2" t="s">
        <v>38</v>
      </c>
      <c r="D9" s="2" t="s">
        <v>39</v>
      </c>
      <c r="E9" s="15"/>
      <c r="F9" s="16"/>
      <c r="G9" s="17" t="s">
        <v>28</v>
      </c>
    </row>
    <row r="10" ht="36" customHeight="1" spans="1:7" x14ac:dyDescent="0.25">
      <c r="A10" s="14">
        <v>7</v>
      </c>
      <c r="B10" s="2" t="s">
        <v>40</v>
      </c>
      <c r="C10" s="2" t="s">
        <v>41</v>
      </c>
      <c r="D10" s="2" t="s">
        <v>42</v>
      </c>
      <c r="E10" s="15"/>
      <c r="F10" s="16"/>
      <c r="G10" s="17" t="s">
        <v>28</v>
      </c>
    </row>
    <row r="11" ht="36" customHeight="1" spans="1:7" x14ac:dyDescent="0.25">
      <c r="A11" s="14">
        <v>8</v>
      </c>
      <c r="B11" s="2" t="s">
        <v>40</v>
      </c>
      <c r="C11" s="2" t="s">
        <v>43</v>
      </c>
      <c r="D11" s="2" t="s">
        <v>39</v>
      </c>
      <c r="E11" s="15"/>
      <c r="F11" s="16"/>
      <c r="G11" s="17" t="s">
        <v>28</v>
      </c>
    </row>
    <row r="12" ht="36" customHeight="1" spans="1:7" x14ac:dyDescent="0.25">
      <c r="A12" s="14">
        <v>9</v>
      </c>
      <c r="B12" s="2" t="s">
        <v>40</v>
      </c>
      <c r="C12" s="2" t="s">
        <v>44</v>
      </c>
      <c r="D12" s="2" t="s">
        <v>35</v>
      </c>
      <c r="E12" s="15"/>
      <c r="F12" s="16"/>
      <c r="G12" s="17" t="s">
        <v>28</v>
      </c>
    </row>
    <row r="13" ht="36" customHeight="1" spans="1:7" x14ac:dyDescent="0.25">
      <c r="A13" s="14">
        <v>10</v>
      </c>
      <c r="B13" s="2" t="s">
        <v>40</v>
      </c>
      <c r="C13" s="2" t="s">
        <v>45</v>
      </c>
      <c r="D13" s="2" t="s">
        <v>46</v>
      </c>
      <c r="E13" s="15"/>
      <c r="F13" s="16"/>
      <c r="G13" s="17" t="s">
        <v>28</v>
      </c>
    </row>
    <row r="14" ht="36" customHeight="1" spans="1:7" x14ac:dyDescent="0.25">
      <c r="A14" s="14">
        <v>11</v>
      </c>
      <c r="B14" s="2" t="s">
        <v>47</v>
      </c>
      <c r="C14" s="2" t="s">
        <v>48</v>
      </c>
      <c r="D14" s="2" t="s">
        <v>49</v>
      </c>
      <c r="E14" s="15"/>
      <c r="F14" s="16"/>
      <c r="G14" s="17" t="s">
        <v>50</v>
      </c>
    </row>
    <row r="15" ht="36" customHeight="1" spans="1:7" x14ac:dyDescent="0.25">
      <c r="A15" s="14">
        <v>12</v>
      </c>
      <c r="B15" s="2" t="s">
        <v>47</v>
      </c>
      <c r="C15" s="2" t="s">
        <v>51</v>
      </c>
      <c r="D15" s="2" t="s">
        <v>52</v>
      </c>
      <c r="E15" s="15"/>
      <c r="F15" s="16"/>
      <c r="G15" s="17" t="s">
        <v>53</v>
      </c>
    </row>
    <row r="16" ht="36" customHeight="1" spans="1:7" x14ac:dyDescent="0.25">
      <c r="A16" s="14">
        <v>13</v>
      </c>
      <c r="B16" s="2" t="s">
        <v>47</v>
      </c>
      <c r="C16" s="2" t="s">
        <v>54</v>
      </c>
      <c r="D16" s="2" t="s">
        <v>55</v>
      </c>
      <c r="E16" s="15"/>
      <c r="F16" s="16"/>
      <c r="G16" s="17" t="s">
        <v>56</v>
      </c>
    </row>
    <row r="17" ht="36" customHeight="1" spans="1:7" x14ac:dyDescent="0.25">
      <c r="A17" s="14">
        <v>14</v>
      </c>
      <c r="B17" s="2" t="s">
        <v>57</v>
      </c>
      <c r="C17" s="2" t="s">
        <v>58</v>
      </c>
      <c r="D17" s="2" t="s">
        <v>59</v>
      </c>
      <c r="E17" s="15"/>
      <c r="F17" s="16"/>
      <c r="G17" s="17" t="s">
        <v>60</v>
      </c>
    </row>
    <row r="18" ht="36" customHeight="1" spans="1:7" x14ac:dyDescent="0.25">
      <c r="A18" s="14">
        <v>15</v>
      </c>
      <c r="B18" s="2" t="s">
        <v>61</v>
      </c>
      <c r="C18" s="2" t="s">
        <v>62</v>
      </c>
      <c r="D18" s="2" t="s">
        <v>63</v>
      </c>
      <c r="E18" s="15"/>
      <c r="F18" s="16"/>
      <c r="G18" s="17" t="s">
        <v>28</v>
      </c>
    </row>
    <row r="19" ht="26" customHeight="1" spans="1:7" x14ac:dyDescent="0.25">
      <c r="A19" s="14">
        <v>16</v>
      </c>
      <c r="B19" s="2" t="s">
        <v>61</v>
      </c>
      <c r="C19" s="2" t="s">
        <v>64</v>
      </c>
      <c r="D19" s="2" t="s">
        <v>65</v>
      </c>
      <c r="E19" s="15"/>
      <c r="F19" s="16"/>
      <c r="G19" s="17" t="s">
        <v>28</v>
      </c>
    </row>
    <row r="20" ht="26" customHeight="1" spans="1:7" x14ac:dyDescent="0.25">
      <c r="A20" s="14">
        <v>17</v>
      </c>
      <c r="B20" s="2" t="s">
        <v>61</v>
      </c>
      <c r="C20" s="2" t="s">
        <v>66</v>
      </c>
      <c r="D20" s="2" t="s">
        <v>67</v>
      </c>
      <c r="E20" s="15"/>
      <c r="F20" s="16"/>
      <c r="G20" s="17" t="s">
        <v>28</v>
      </c>
    </row>
    <row r="22" spans="1:3" x14ac:dyDescent="0.25">
      <c r="A22" s="8" t="s">
        <v>68</v>
      </c>
      <c r="B22" s="2" t="s">
        <v>69</v>
      </c>
      <c r="C22" s="18">
        <f>COUNTIF(E4:E20,"済")+COUNTIF(E4:E20,"該当なし")</f>
      </c>
    </row>
    <row r="23" spans="2:3" x14ac:dyDescent="0.25">
      <c r="B23" s="2" t="s">
        <v>70</v>
      </c>
      <c r="C23" s="18">
        <f>COUNTIF(E4:E20,"気になる点あり")</f>
      </c>
    </row>
    <row r="24" spans="2:3" x14ac:dyDescent="0.25">
      <c r="B24" s="2" t="s">
        <v>71</v>
      </c>
      <c r="C24" s="18">
        <f>17-C22-C23</f>
      </c>
    </row>
  </sheetData>
  <sheetProtection sheet="1" formatColumns="0" formatRows="0"/>
  <conditionalFormatting sqref="F4:F20">
    <cfRule type="expression" dxfId="0" priority="1">
      <formula>$E4="気になる点あり"</formula>
    </cfRule>
  </conditionalFormatting>
  <dataValidations count="1">
    <dataValidation type="list" allowBlank="1" showErrorMessage="1" errorTitle="結果" error="「済」「気になる点あり」「該当なし」から選んでください" sqref="E4:E20">
      <formula1>"済,気になる点あり,該当なし"</formula1>
    </dataValidation>
  </dataValidations>
  <pageMargins left="0.5" right="0.5" top="0.6" bottom="0.6" header="0" footer="0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CA3AF"/>
  </sheetPr>
  <dimension ref="A1:B12"/>
  <sheetFormatPr defaultRowHeight="15" outlineLevelRow="0" outlineLevelCol="0" x14ac:dyDescent="55"/>
  <cols>
    <col min="1" max="1" width="6" customWidth="1"/>
    <col min="2" max="2" width="84" customWidth="1"/>
  </cols>
  <sheetData>
    <row r="1" ht="26" customHeight="1" spans="1:1" x14ac:dyDescent="0.25">
      <c r="A1" s="1" t="s">
        <v>72</v>
      </c>
    </row>
    <row r="3" spans="1:2" x14ac:dyDescent="0.25">
      <c r="A3" s="13" t="s">
        <v>73</v>
      </c>
      <c r="B3" s="13" t="s">
        <v>74</v>
      </c>
    </row>
    <row r="4" ht="51" customHeight="1" spans="1:2" x14ac:dyDescent="0.25">
      <c r="A4" s="14">
        <v>1</v>
      </c>
      <c r="B4" s="19" t="s">
        <v>75</v>
      </c>
    </row>
    <row r="5" ht="36" customHeight="1" spans="1:2" x14ac:dyDescent="0.25">
      <c r="A5" s="14">
        <v>2</v>
      </c>
      <c r="B5" s="19" t="s">
        <v>76</v>
      </c>
    </row>
    <row r="6" ht="36" customHeight="1" spans="1:2" x14ac:dyDescent="0.25">
      <c r="A6" s="14">
        <v>3</v>
      </c>
      <c r="B6" s="19" t="s">
        <v>77</v>
      </c>
    </row>
    <row r="7" ht="36" customHeight="1" spans="1:2" x14ac:dyDescent="0.25">
      <c r="A7" s="14">
        <v>4</v>
      </c>
      <c r="B7" s="19" t="s">
        <v>78</v>
      </c>
    </row>
    <row r="8" ht="36" customHeight="1" spans="1:2" x14ac:dyDescent="0.25">
      <c r="A8" s="14">
        <v>5</v>
      </c>
      <c r="B8" s="19" t="s">
        <v>79</v>
      </c>
    </row>
    <row r="9" ht="24" customHeight="1" spans="1:2" x14ac:dyDescent="0.25">
      <c r="A9" s="14">
        <v>6</v>
      </c>
      <c r="B9" s="19" t="s">
        <v>80</v>
      </c>
    </row>
    <row r="11" spans="1:2" x14ac:dyDescent="0.25">
      <c r="A11" s="12" t="s">
        <v>81</v>
      </c>
      <c r="B11" s="12"/>
    </row>
    <row r="12" spans="1:2" x14ac:dyDescent="0.25">
      <c r="A12" s="12" t="s">
        <v>82</v>
      </c>
      <c r="B12" s="12"/>
    </row>
  </sheetData>
  <sheetProtection sheet="1" formatColumns="0" formatRows="0"/>
  <mergeCells count="2">
    <mergeCell ref="A11:B11"/>
    <mergeCell ref="A12:B1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原稿</vt:lpstr>
      <vt:lpstr>当日の確認メモ</vt:lpstr>
      <vt:lpstr>使い方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はじめての自治会役員（アストラスクエア）</dc:creator>
  <dc:title/>
  <dc:subject/>
  <dc:description/>
  <cp:keywords/>
  <cp:category/>
  <cp:lastModifiedBy>Unknown</cp:lastModifiedBy>
  <dcterms:created xsi:type="dcterms:W3CDTF">2026-10-01T11:47:52Z</dcterms:created>
  <dcterms:modified xsi:type="dcterms:W3CDTF">2026-10-01T11:47:52Z</dcterms:modified>
</cp:coreProperties>
</file>