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規約の確かめ" state="visible" r:id="rId5"/>
    <sheet sheetId="3" name="当日出た提案" state="visible" r:id="rId6"/>
    <sheet sheetId="4" name="議事録の下書き" state="visible" r:id="rId7"/>
    <sheet sheetId="5" name="議長の台本（印刷用）" state="visible" r:id="rId8"/>
  </sheets>
  <definedNames>
    <definedName name="_xlnm.Print_Area" localSheetId="0">'使い方'!$A$1:$D$13</definedName>
    <definedName name="_xlnm.Print_Area" localSheetId="1">'規約の確かめ'!$A$1:$C$22</definedName>
    <definedName name="_xlnm.Print_Area" localSheetId="2">'当日出た提案'!$A$1:$J$17</definedName>
    <definedName name="_xlnm.Print_Area" localSheetId="3">'議事録の下書き'!$A$1:$D$17</definedName>
    <definedName name="_xlnm.Print_Area" localSheetId="4">'議長の台本（印刷用）'!$A$1:$D$15</definedName>
  </definedNames>
  <calcPr calcId="171027" fullCalcOnLoad="1"/>
</workbook>
</file>

<file path=xl/comments3.xml><?xml version="1.0" encoding="utf-8"?>
<comments xmlns="http://schemas.openxmlformats.org/spreadsheetml/2006/main">
  <authors>
    <author>Author</author>
  </authors>
  <commentList>
    <comment ref="F5" authorId="0">
      <text>
        <r>
          <t>「規約の変更・役員の解任」「会費の額」を重い事柄に入れたのは私たちの区分です。小樽市が重要事項の例に挙げるのは、財産の処分と高額資産の購入です。</t>
        </r>
      </text>
    </comment>
    <comment ref="G5" authorId="0">
      <text>
        <r>
          <t>規約の確かめ B21（議題に無い提案の土台）と、E・F 列から出ます。小樽市『町内会運営マニュアル』8ページの目安と、地方自治法第260条の17をもとにした下書きです。</t>
        </r>
      </text>
    </comment>
  </commentList>
</comments>
</file>

<file path=xl/sharedStrings.xml><?xml version="1.0" encoding="utf-8"?>
<sst xmlns="http://schemas.openxmlformats.org/spreadsheetml/2006/main" count="127" uniqueCount="119">
  <si>
    <t>議長の手元表の使い方</t>
  </si>
  <si>
    <t>色の付いたセルにだけ入力します。ほかのセルは式です。</t>
  </si>
  <si>
    <t>マクロは入っていません。シートは保護してあります（パスワードなし）。</t>
  </si>
  <si>
    <t>手順</t>
  </si>
  <si>
    <t>何をする</t>
  </si>
  <si>
    <t>どこに入れる</t>
  </si>
  <si>
    <t>注意</t>
  </si>
  <si>
    <t>規約の総会の章を開き、議長の条の番号と、議題に無いことを決められるかの定めの有無を写す。去年の出席の数も入れる</t>
  </si>
  <si>
    <t>規約の確かめ B3〜B15</t>
  </si>
  <si>
    <t>「分からない」を選んだ欄は、役員会までに規約を読み直します。議長の台本（印刷用）に、議長の条の番号が出ます</t>
  </si>
  <si>
    <t>当日、議題に無い提案が出たら1行書き、「扱いの目安」を見て出席者に諮る</t>
  </si>
  <si>
    <t>当日出た提案 B〜F 列、H・I 列</t>
  </si>
  <si>
    <t>書記か副会長が書くと、議長は進行に集中できます。議長が決めた扱いを H 列で選びます</t>
  </si>
  <si>
    <t>閉会後、「議事録の下書き」の文を書記に渡す</t>
  </si>
  <si>
    <t>議事録の下書き D 列</t>
  </si>
  <si>
    <t>文は下書きです。名前の書き方や言い回しは、会の議事録に合わせて直します</t>
  </si>
  <si>
    <t>扱いの目安は、規約に定めが無いときの小樽市『町内会運営マニュアル』8ページの目安と、法人の自治会の地方自治法第260条の17をもとにした下書きです。決めるのは議長と出席者です。</t>
  </si>
  <si>
    <t>軽い事柄か重い事柄かの区分は会で決めます。「規約の変更・役員の解任」「会費の額」を重い事柄に入れたのは私たちの区分です。小樽市が重要事項の例に挙げるのは、財産の処分と高額資産の購入です。</t>
  </si>
  <si>
    <t>議長の台本の言葉と議事録の文は、私たちの文例です。手引きの原文ではありません。</t>
  </si>
  <si>
    <t>出典: 小樽市総連合町会・小樽市『小樽市町内会運営マニュアル』8〜9ページ、地方自治法第260条の15・第260条の17（e-Gov法令検索）、取手市『認可地縁団体 規約例と作成上の留意事項』第18条・第20条・第22条</t>
  </si>
  <si>
    <t>規約の確かめ（総会の章から写す）</t>
  </si>
  <si>
    <t>項目</t>
  </si>
  <si>
    <t>入れる値</t>
  </si>
  <si>
    <t>説明</t>
  </si>
  <si>
    <t>会の名前</t>
  </si>
  <si>
    <t>○○自治会</t>
  </si>
  <si>
    <t>例 ○○自治会</t>
  </si>
  <si>
    <t>法人（認可地縁団体）か</t>
  </si>
  <si>
    <t>いいえ</t>
  </si>
  <si>
    <t>市区町村の認可を受けた会なら「はい」</t>
  </si>
  <si>
    <t>議長の決め方</t>
  </si>
  <si>
    <t>出席した会員の中から選ぶ</t>
  </si>
  <si>
    <t>規約の総会の章の「議長」の条を見ます</t>
  </si>
  <si>
    <t>議長の条</t>
  </si>
  <si>
    <t>第18条</t>
  </si>
  <si>
    <t>例 第18条。議長の台本に出ます</t>
  </si>
  <si>
    <t>「通知した事項だけ決議できる」という条</t>
  </si>
  <si>
    <t>ない</t>
  </si>
  <si>
    <t>招集の条の近くにあることが多い</t>
  </si>
  <si>
    <t>議題に無いことを決められる別の定め</t>
  </si>
  <si>
    <t>「ただし〜はこの限りでない」のような定め</t>
  </si>
  <si>
    <t>その条の番号と中身（任意）</t>
  </si>
  <si>
    <t>議長の台本に出ます。当日その条を読めるようにします</t>
  </si>
  <si>
    <t>〔去年の総会の出席（今年の見込みでもよい）〕</t>
  </si>
  <si>
    <t>会員の数</t>
  </si>
  <si>
    <t>例 30</t>
  </si>
  <si>
    <t>本人出席</t>
  </si>
  <si>
    <t>例 11（去年の数か、今年の見込み）</t>
  </si>
  <si>
    <t>委任状</t>
  </si>
  <si>
    <t>例 6</t>
  </si>
  <si>
    <t>書面表決書</t>
  </si>
  <si>
    <t>例 4。通知した議題にだけ賛否を書いています</t>
  </si>
  <si>
    <t>委任状の代理人が議題に無い提案に手を挙げてよいか</t>
  </si>
  <si>
    <t>分からない</t>
  </si>
  <si>
    <t>委任状の文面と規約しだいです。分からなければ「分からない」</t>
  </si>
  <si>
    <t>〔式で出る値〕</t>
  </si>
  <si>
    <t>出席とみなす数</t>
  </si>
  <si>
    <t>本人出席・委任状・書面表決書の和（取手市 規約例 第22条2項）</t>
  </si>
  <si>
    <t>議題に無い提案に賛否を出せる数</t>
  </si>
  <si>
    <t>書面表決書の人は数えません。委任状は B15 が「はい」のときだけ数えます</t>
  </si>
  <si>
    <t>可決に要る賛成（出席した会員の過半数）</t>
  </si>
  <si>
    <t>分母を出席とみなす数と読んだ私たちの読みです</t>
  </si>
  <si>
    <t>数の確かめ</t>
  </si>
  <si>
    <t/>
  </si>
  <si>
    <t>議題に無い提案の土台</t>
  </si>
  <si>
    <t>当日出た提案の「扱いの目安」がこの値で変わります</t>
  </si>
  <si>
    <t>議長の確かめ</t>
  </si>
  <si>
    <t>規約に書いていない会は、出席者の同意を得て選びます（小樽市マニュアル 7ページ）</t>
  </si>
  <si>
    <t>議題に無い提案が出たら1行書きます。「扱いの目安」は下書きで、決めるのは議長と出席者です。</t>
  </si>
  <si>
    <t>「規約の変更・役員の解任」「会費の額」を重い事柄に入れたのは私たちの区分です。小樽市が重要事項の例に挙げるのは、財産の処分と高額資産の購入です。</t>
  </si>
  <si>
    <t>番号</t>
  </si>
  <si>
    <t>時刻</t>
  </si>
  <si>
    <t>提案した人</t>
  </si>
  <si>
    <t>提案の中身</t>
  </si>
  <si>
    <t>ほかに賛成の人がいたか</t>
  </si>
  <si>
    <t>事柄の重さ</t>
  </si>
  <si>
    <t>扱いの目安</t>
  </si>
  <si>
    <t>議長が決めた扱い</t>
  </si>
  <si>
    <t>採決したときの賛成</t>
  </si>
  <si>
    <t>確かめ</t>
  </si>
  <si>
    <t>○班 ○○さん</t>
  </si>
  <si>
    <t>集会所のエアコンを今年度中に買い替える</t>
  </si>
  <si>
    <t>はい</t>
  </si>
  <si>
    <t>財産の処分・高額の買い物</t>
  </si>
  <si>
    <t>役員会で検討する</t>
  </si>
  <si>
    <t>総会の案内を来年から回覧板と一緒に配る</t>
  </si>
  <si>
    <t>そのほかの軽い事柄</t>
  </si>
  <si>
    <t>採決した</t>
  </si>
  <si>
    <t>「採決したときの賛成」が規約の確かめ B19（可決に要る賛成）に届かないと、確かめに出ます。B19 は出席とみなす数の過半数で、私たちの読みです。</t>
  </si>
  <si>
    <t>議事録の下書き（その他の1文）</t>
  </si>
  <si>
    <t>当日出た提案の行ごとに、議事録に書く1文を式で組みます。閉会後に書記へ渡し、会の議事録の書き方に合わせて直します。</t>
  </si>
  <si>
    <t>私たちの文例です。賛成の人数は「採決したときの賛成」に入れた数を写すだけで、可決かどうかは書きません。</t>
  </si>
  <si>
    <t>議事録に書く1文</t>
  </si>
  <si>
    <t>「議長が決めた扱い」を選んでいない行は、提案があったことまでの文になります。議事録の書き方は「1つの議案を1つの段落」にそろえます。</t>
  </si>
  <si>
    <t>議題に無いことの定め</t>
  </si>
  <si>
    <t>言葉は私たちの文例です。1つの場面で1〜2文を読み上げます。どう扱うかは、出席者に諮って決めます。</t>
  </si>
  <si>
    <t>場面</t>
  </si>
  <si>
    <t>いつ使う</t>
  </si>
  <si>
    <t>議長の言葉</t>
  </si>
  <si>
    <t>土台</t>
  </si>
  <si>
    <t>① 受け止める</t>
  </si>
  <si>
    <t>議題に無い提案が出たとき</t>
  </si>
  <si>
    <t>「ただ今のご提案は、本日の議題にはありません。ほかに、このご提案に賛成の方はいらっしゃいますか。」</t>
  </si>
  <si>
    <t>小樽市マニュアル 8ページ「他の会員から支持された場合」</t>
  </si>
  <si>
    <t>② 軽い事柄</t>
  </si>
  <si>
    <t>軽い事柄で、規約に制限が無いとき</t>
  </si>
  <si>
    <t xml:space="preserve">「軽い事柄ですので、この場でお諮りしてよろしいでしょうか。」
同意を得てから採決します。</t>
  </si>
  <si>
    <t>小樽市マニュアル 8ページ「会員の同意を得て協議し、議決」</t>
  </si>
  <si>
    <t>③ 重い事柄</t>
  </si>
  <si>
    <t>お金や財産に関わる事柄のとき</t>
  </si>
  <si>
    <t>「お金や財産に関わることですので、本日はご意見として伺い、役員会で検討して次の総会にお諮りします。」</t>
  </si>
  <si>
    <t>小樽市マニュアル 8ページ「意見を聴くだけにとどめ」</t>
  </si>
  <si>
    <t>④ 法人の会</t>
  </si>
  <si>
    <t>法人（認可地縁団体）の会のとき</t>
  </si>
  <si>
    <t>「本日の議題として通知していない事柄は、この総会では決められません。ご意見として記録に残します。」</t>
  </si>
  <si>
    <t>地方自治法第260条の17</t>
  </si>
  <si>
    <t>〔閉会後、議事録に残す1文の文例〕</t>
  </si>
  <si>
    <t>「その他として、○班の○○○○氏から集会所のエアコンを買い替える提案があった。議長は、本日の議題に無い重要事項であるため意見として伺い、役員会で検討して次の総会に諮ることとした。」</t>
  </si>
  <si>
    <t>出典: 小樽市総連合町会・小樽市『小樽市町内会運営マニュアル』8ページ【緊急動議の取り扱い】、地方自治法第260条の17（e-Gov法令検索）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</si>
</sst>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>
      <b/>
      <color rgb="FF0D47A1"/>
      <sz val="11"/>
    </font>
    <font>
      <color rgb="FF6B7280"/>
      <sz val="10"/>
    </font>
    <font>
      <b/>
    </font>
    <font>
      <b/>
      <color rgb="FF0D47A1"/>
      <sz val="10"/>
    </font>
    <font>
      <sz val="13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3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0" fillId="0" borderId="1" xfId="0" applyBorder="1" applyAlignment="1">
      <alignment vertical="center" wrapText="1"/>
    </xf>
    <xf numFmtId="0" fontId="0" fillId="2" borderId="2" xfId="0" applyFill="1" applyBorder="1" applyAlignment="1" applyProtection="1">
      <alignment vertical="center" wrapText="1"/>
      <protection locked="0"/>
    </xf>
    <xf numFmtId="0" fontId="4" fillId="0" borderId="0" xfId="0" applyFont="1" applyAlignment="1">
      <alignment vertical="center" wrapText="1"/>
    </xf>
    <xf numFmtId="0" fontId="2" fillId="0" borderId="0" xfId="0" applyFont="1"/>
    <xf numFmtId="1" fontId="0" fillId="2" borderId="2" xfId="0" applyNumberForma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vertical="center" wrapText="1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20" fontId="0" fillId="2" borderId="2" xfId="0" applyNumberForma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</cellXfs>
  <cellStyles count="1">
    <cellStyle name="Normal" xfId="0" builtinId="0"/>
  </cellStyles>
  <dxfs count="2">
    <dxf>
      <font>
        <b/>
        <color rgb="FF0D47A1"/>
      </font>
    </dxf>
    <dxf>
      <font>
        <b/>
        <color rgb="FF0D47A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D13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38" customWidth="1"/>
    <col min="3" max="3" width="26" customWidth="1"/>
    <col min="4" max="4" width="44" customWidth="1"/>
  </cols>
  <sheetData>
    <row r="1" ht="26" customHeight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5" spans="1:4" x14ac:dyDescent="0.25">
      <c r="A5" s="2" t="s">
        <v>3</v>
      </c>
      <c r="B5" s="2" t="s">
        <v>4</v>
      </c>
      <c r="C5" s="2" t="s">
        <v>5</v>
      </c>
      <c r="D5" s="2" t="s">
        <v>6</v>
      </c>
    </row>
    <row r="6" ht="50" customHeight="1" spans="1:4" x14ac:dyDescent="0.25">
      <c r="A6" s="3">
        <v>1</v>
      </c>
      <c r="B6" s="4" t="s">
        <v>7</v>
      </c>
      <c r="C6" s="4" t="s">
        <v>8</v>
      </c>
      <c r="D6" s="4" t="s">
        <v>9</v>
      </c>
    </row>
    <row r="7" ht="50" customHeight="1" spans="1:4" x14ac:dyDescent="0.25">
      <c r="A7" s="3">
        <v>2</v>
      </c>
      <c r="B7" s="4" t="s">
        <v>10</v>
      </c>
      <c r="C7" s="4" t="s">
        <v>11</v>
      </c>
      <c r="D7" s="4" t="s">
        <v>12</v>
      </c>
    </row>
    <row r="8" ht="50" customHeight="1" spans="1:4" x14ac:dyDescent="0.25">
      <c r="A8" s="3">
        <v>3</v>
      </c>
      <c r="B8" s="4" t="s">
        <v>13</v>
      </c>
      <c r="C8" s="4" t="s">
        <v>14</v>
      </c>
      <c r="D8" s="4" t="s">
        <v>15</v>
      </c>
    </row>
    <row r="10" ht="36" customHeight="1" spans="1:4" x14ac:dyDescent="0.25">
      <c r="A10" s="5" t="s">
        <v>16</v>
      </c>
      <c r="B10" s="5"/>
      <c r="C10" s="5"/>
      <c r="D10" s="5"/>
    </row>
    <row r="11" ht="36" customHeight="1" spans="1:4" x14ac:dyDescent="0.25">
      <c r="A11" s="6" t="s">
        <v>17</v>
      </c>
      <c r="B11" s="6"/>
      <c r="C11" s="6"/>
      <c r="D11" s="6"/>
    </row>
    <row r="12" ht="36" customHeight="1" spans="1:4" x14ac:dyDescent="0.25">
      <c r="A12" s="6" t="s">
        <v>18</v>
      </c>
      <c r="B12" s="6"/>
      <c r="C12" s="6"/>
      <c r="D12" s="6"/>
    </row>
    <row r="13" ht="36" customHeight="1" spans="1:4" x14ac:dyDescent="0.25">
      <c r="A13" s="6" t="s">
        <v>19</v>
      </c>
      <c r="B13" s="6"/>
      <c r="C13" s="6"/>
      <c r="D13" s="6"/>
    </row>
  </sheetData>
  <sheetProtection sheet="1" formatColumns="0" formatRows="0"/>
  <mergeCells count="4">
    <mergeCell ref="A10:D10"/>
    <mergeCell ref="A11:D11"/>
    <mergeCell ref="A12:D12"/>
    <mergeCell ref="A13:D13"/>
  </mergeCell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C22"/>
  <sheetViews>
    <sheetView workbookViewId="0">
      <pane ySplit="2" topLeftCell="A3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34" customWidth="1"/>
    <col min="3" max="3" width="46" customWidth="1"/>
  </cols>
  <sheetData>
    <row r="1" ht="26" customHeight="1" spans="1:1" x14ac:dyDescent="0.25">
      <c r="A1" s="1" t="s">
        <v>20</v>
      </c>
    </row>
    <row r="2" ht="22" customHeight="1" spans="1:3" x14ac:dyDescent="0.25">
      <c r="A2" s="2" t="s">
        <v>21</v>
      </c>
      <c r="B2" s="2" t="s">
        <v>22</v>
      </c>
      <c r="C2" s="2" t="s">
        <v>23</v>
      </c>
    </row>
    <row r="3" ht="22" customHeight="1" spans="1:3" x14ac:dyDescent="0.25">
      <c r="A3" s="7" t="s">
        <v>24</v>
      </c>
      <c r="B3" s="8" t="s">
        <v>25</v>
      </c>
      <c r="C3" s="9" t="s">
        <v>26</v>
      </c>
    </row>
    <row r="4" ht="22" customHeight="1" spans="1:3" x14ac:dyDescent="0.25">
      <c r="A4" s="7" t="s">
        <v>27</v>
      </c>
      <c r="B4" s="8" t="s">
        <v>28</v>
      </c>
      <c r="C4" s="9" t="s">
        <v>29</v>
      </c>
    </row>
    <row r="5" ht="22" customHeight="1" spans="1:3" x14ac:dyDescent="0.25">
      <c r="A5" s="7" t="s">
        <v>30</v>
      </c>
      <c r="B5" s="8" t="s">
        <v>31</v>
      </c>
      <c r="C5" s="9" t="s">
        <v>32</v>
      </c>
    </row>
    <row r="6" ht="22" customHeight="1" spans="1:3" x14ac:dyDescent="0.25">
      <c r="A6" s="7" t="s">
        <v>33</v>
      </c>
      <c r="B6" s="8" t="s">
        <v>34</v>
      </c>
      <c r="C6" s="9" t="s">
        <v>35</v>
      </c>
    </row>
    <row r="7" ht="22" customHeight="1" spans="1:3" x14ac:dyDescent="0.25">
      <c r="A7" s="7" t="s">
        <v>36</v>
      </c>
      <c r="B7" s="8" t="s">
        <v>37</v>
      </c>
      <c r="C7" s="9" t="s">
        <v>38</v>
      </c>
    </row>
    <row r="8" ht="22" customHeight="1" spans="1:3" x14ac:dyDescent="0.25">
      <c r="A8" s="7" t="s">
        <v>39</v>
      </c>
      <c r="B8" s="8" t="s">
        <v>37</v>
      </c>
      <c r="C8" s="9" t="s">
        <v>40</v>
      </c>
    </row>
    <row r="9" ht="44" customHeight="1" spans="1:3" x14ac:dyDescent="0.25">
      <c r="A9" s="7" t="s">
        <v>41</v>
      </c>
      <c r="B9" s="8"/>
      <c r="C9" s="9" t="s">
        <v>42</v>
      </c>
    </row>
    <row r="10" spans="1:1" x14ac:dyDescent="0.25">
      <c r="A10" s="10" t="s">
        <v>43</v>
      </c>
    </row>
    <row r="11" ht="22" customHeight="1" spans="1:3" x14ac:dyDescent="0.25">
      <c r="A11" s="7" t="s">
        <v>44</v>
      </c>
      <c r="B11" s="11">
        <v>30</v>
      </c>
      <c r="C11" s="9" t="s">
        <v>45</v>
      </c>
    </row>
    <row r="12" ht="22" customHeight="1" spans="1:3" x14ac:dyDescent="0.25">
      <c r="A12" s="7" t="s">
        <v>46</v>
      </c>
      <c r="B12" s="11">
        <v>11</v>
      </c>
      <c r="C12" s="9" t="s">
        <v>47</v>
      </c>
    </row>
    <row r="13" ht="22" customHeight="1" spans="1:3" x14ac:dyDescent="0.25">
      <c r="A13" s="7" t="s">
        <v>48</v>
      </c>
      <c r="B13" s="11">
        <v>6</v>
      </c>
      <c r="C13" s="9" t="s">
        <v>49</v>
      </c>
    </row>
    <row r="14" ht="22" customHeight="1" spans="1:3" x14ac:dyDescent="0.25">
      <c r="A14" s="7" t="s">
        <v>50</v>
      </c>
      <c r="B14" s="11">
        <v>4</v>
      </c>
      <c r="C14" s="9" t="s">
        <v>51</v>
      </c>
    </row>
    <row r="15" ht="34" customHeight="1" spans="1:3" x14ac:dyDescent="0.25">
      <c r="A15" s="7" t="s">
        <v>52</v>
      </c>
      <c r="B15" s="8" t="s">
        <v>53</v>
      </c>
      <c r="C15" s="9" t="s">
        <v>54</v>
      </c>
    </row>
    <row r="16" spans="1:1" x14ac:dyDescent="0.25">
      <c r="A16" s="10" t="s">
        <v>55</v>
      </c>
    </row>
    <row r="17" ht="24" customHeight="1" spans="1:3" x14ac:dyDescent="0.25">
      <c r="A17" s="12" t="s">
        <v>56</v>
      </c>
      <c r="B17" s="13">
        <f>IF(COUNT(B12:B14)=0,"",N(B12)+N(B13)+N(B14))</f>
      </c>
      <c r="C17" s="9" t="s">
        <v>57</v>
      </c>
    </row>
    <row r="18" ht="24" customHeight="1" spans="1:3" x14ac:dyDescent="0.25">
      <c r="A18" s="12" t="s">
        <v>58</v>
      </c>
      <c r="B18" s="13">
        <f>IF(B12="","",N(B12)+IF(B15="はい",N(B13),0))</f>
      </c>
      <c r="C18" s="9" t="s">
        <v>59</v>
      </c>
    </row>
    <row r="19" ht="24" customHeight="1" spans="1:3" x14ac:dyDescent="0.25">
      <c r="A19" s="12" t="s">
        <v>60</v>
      </c>
      <c r="B19" s="13">
        <f>IF(B17="","",INT(B17/2)+1)</f>
      </c>
      <c r="C19" s="9" t="s">
        <v>61</v>
      </c>
    </row>
    <row r="20" ht="40" customHeight="1" spans="1:3" x14ac:dyDescent="0.25">
      <c r="A20" s="12" t="s">
        <v>62</v>
      </c>
      <c r="B20" s="14">
        <f>IF(OR(B18="",B19=""),"",IF(B18&lt;B19,"賛否を出せる全員が賛成しても届きません",IF(B18=B19,"賛否を出せる全員の賛成が要ります","")))</f>
      </c>
      <c r="C20" s="9" t="s">
        <v>63</v>
      </c>
    </row>
    <row r="21" ht="40" customHeight="1" spans="1:3" x14ac:dyDescent="0.25">
      <c r="A21" s="12" t="s">
        <v>64</v>
      </c>
      <c r="B21" s="14">
        <f>IF(B4="はい",IF(B8="ある","規約の別段の定めに従う","地方自治法第260条の17：通知した事項だけ決議できる"),IF(B7="ある",IF(B8="ある","規約の定めに従う","規約：通知した事項だけ決議できる"),IF(B7="ない","規約に定めなし：小樽市の目安で扱う","規約を確かめてください")))</f>
      </c>
      <c r="C21" s="9" t="s">
        <v>65</v>
      </c>
    </row>
    <row r="22" ht="40" customHeight="1" spans="1:3" x14ac:dyDescent="0.25">
      <c r="A22" s="12" t="s">
        <v>66</v>
      </c>
      <c r="B22" s="14">
        <f>IF(B5="規約に書いていない","規約に議長の決め方がありません。今年は出席者に諮って選びます",IF(AND(B5&lt;&gt;"",B6=""),"議長の条の番号を入れてください",""))</f>
      </c>
      <c r="C22" s="9" t="s">
        <v>67</v>
      </c>
    </row>
  </sheetData>
  <sheetProtection sheet="1" formatColumns="0" formatRows="0"/>
  <conditionalFormatting sqref="B20">
    <cfRule type="expression" dxfId="0" priority="1">
      <formula>$B$20&lt;&gt;""</formula>
    </cfRule>
  </conditionalFormatting>
  <conditionalFormatting sqref="B22">
    <cfRule type="expression" dxfId="1" priority="2">
      <formula>$B$22&lt;&gt;""</formula>
    </cfRule>
  </conditionalFormatting>
  <dataValidations count="9">
    <dataValidation type="whole" allowBlank="1" showErrorMessage="1" errorTitle="会員の数" error="1〜9999 の整数で入れてください" sqref="B11">
      <formula1>1</formula1>
      <formula2>9999</formula2>
    </dataValidation>
    <dataValidation type="whole" allowBlank="1" showErrorMessage="1" errorTitle="本人出席" error="0〜9999 の整数で入れてください" sqref="B12">
      <formula1>0</formula1>
      <formula2>9999</formula2>
    </dataValidation>
    <dataValidation type="whole" allowBlank="1" showErrorMessage="1" errorTitle="委任状" error="0〜9999 の整数で入れてください" sqref="B13">
      <formula1>0</formula1>
      <formula2>9999</formula2>
    </dataValidation>
    <dataValidation type="whole" allowBlank="1" showErrorMessage="1" errorTitle="書面表決書" error="0〜9999 の整数で入れてください" sqref="B14">
      <formula1>0</formula1>
      <formula2>9999</formula2>
    </dataValidation>
    <dataValidation type="list" allowBlank="1" showErrorMessage="1" errorTitle="委任状の範囲" error="「はい」「いいえ」「分からない」から選んでください" sqref="B15">
      <formula1>"はい,いいえ,分からない"</formula1>
    </dataValidation>
    <dataValidation type="list" allowBlank="1" showErrorMessage="1" errorTitle="法人か" error="「はい」「いいえ」「分からない」から選んでください" sqref="B4">
      <formula1>"はい,いいえ,分からない"</formula1>
    </dataValidation>
    <dataValidation type="list" allowBlank="1" showErrorMessage="1" errorTitle="議長の決め方" error="「出席した会員の中から選ぶ」「会長が務める」「規約に書いていない」から選んでください" sqref="B5">
      <formula1>"出席した会員の中から選ぶ,会長が務める,規約に書いていない"</formula1>
    </dataValidation>
    <dataValidation type="list" allowBlank="1" showErrorMessage="1" errorTitle="通知した事項の条" error="「ある」「ない」「分からない」から選んでください" sqref="B7">
      <formula1>"ある,ない,分からない"</formula1>
    </dataValidation>
    <dataValidation type="list" allowBlank="1" showErrorMessage="1" errorTitle="別の定め" error="「ある」「ない」「分からない」から選んでください" sqref="B8">
      <formula1>"ある,ない,分からない"</formula1>
    </dataValidation>
  </dataValidation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J17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8" customWidth="1"/>
    <col min="3" max="3" width="14" customWidth="1"/>
    <col min="4" max="4" width="30" customWidth="1"/>
    <col min="5" max="5" width="12" customWidth="1"/>
    <col min="6" max="6" width="18" customWidth="1"/>
    <col min="7" max="7" width="32" customWidth="1"/>
    <col min="8" max="8" width="16" customWidth="1"/>
    <col min="9" max="9" width="11" customWidth="1"/>
    <col min="10" max="10" width="26" customWidth="1"/>
  </cols>
  <sheetData>
    <row r="1" ht="26" customHeight="1" spans="1:1" x14ac:dyDescent="0.25">
      <c r="A1" s="1">
        <f>IF('規約の確かめ'!$B$3="","当日出た提案",'規約の確かめ'!$B$3&amp;" 当日出た提案")</f>
      </c>
    </row>
    <row r="2" ht="18" customHeight="1" spans="1:10" x14ac:dyDescent="0.25">
      <c r="A2" s="6" t="s">
        <v>68</v>
      </c>
      <c r="B2" s="6"/>
      <c r="C2" s="6"/>
      <c r="D2" s="6"/>
      <c r="E2" s="6"/>
      <c r="F2" s="6"/>
      <c r="G2" s="6"/>
      <c r="H2" s="6"/>
      <c r="I2" s="6"/>
      <c r="J2" s="6"/>
    </row>
    <row r="3" ht="18" customHeight="1" spans="1:10" x14ac:dyDescent="0.25">
      <c r="A3" s="6" t="s">
        <v>69</v>
      </c>
      <c r="B3" s="6"/>
      <c r="C3" s="6"/>
      <c r="D3" s="6"/>
      <c r="E3" s="6"/>
      <c r="F3" s="6"/>
      <c r="G3" s="6"/>
      <c r="H3" s="6"/>
      <c r="I3" s="6"/>
      <c r="J3" s="6"/>
    </row>
    <row r="5" ht="44" customHeight="1" spans="1:10" x14ac:dyDescent="0.25">
      <c r="A5" s="2" t="s">
        <v>70</v>
      </c>
      <c r="B5" s="2" t="s">
        <v>71</v>
      </c>
      <c r="C5" s="2" t="s">
        <v>72</v>
      </c>
      <c r="D5" s="2" t="s">
        <v>73</v>
      </c>
      <c r="E5" s="2" t="s">
        <v>74</v>
      </c>
      <c r="F5" s="2" t="s">
        <v>75</v>
      </c>
      <c r="G5" s="2" t="s">
        <v>76</v>
      </c>
      <c r="H5" s="2" t="s">
        <v>77</v>
      </c>
      <c r="I5" s="2" t="s">
        <v>78</v>
      </c>
      <c r="J5" s="2" t="s">
        <v>79</v>
      </c>
    </row>
    <row r="6" ht="44" customHeight="1" spans="1:10" x14ac:dyDescent="0.25">
      <c r="A6" s="15">
        <f>IF(D6="","",ROW()-5)</f>
      </c>
      <c r="B6" s="16">
        <v>0.5819444454444445</v>
      </c>
      <c r="C6" s="8" t="s">
        <v>80</v>
      </c>
      <c r="D6" s="8" t="s">
        <v>81</v>
      </c>
      <c r="E6" s="8" t="s">
        <v>82</v>
      </c>
      <c r="F6" s="8" t="s">
        <v>83</v>
      </c>
      <c r="G6" s="14">
        <f>IF(D6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6="","「ほかに賛成の人がいたか」を選んでください",IF(E6&lt;&gt;"はい","意見として伺う（ほかに賛成の人がいない）",IF(F6="","「事柄の重さ」を選んでください",IF(F6="そのほかの軽い事柄","出席者の同意を得て協議し、採決してよい","意見として伺い、役員会で検討して次の総会か臨時総会に諮る")))))))))</f>
      </c>
      <c r="H6" s="8" t="s">
        <v>84</v>
      </c>
      <c r="I6" s="11"/>
      <c r="J6" s="17">
        <f>IF(OR(D6="",H6=""),"",IF(AND(H6="採決した",G6&lt;&gt;"出席者の同意を得て協議し、採決してよい",G6&lt;&gt;"規約の定めの手続きで扱う"),"目安と違う扱いです。規約の条を確かめてください",IF(AND(H6="採決した",I6&lt;&gt;"",I6&lt;'規約の確かめ'!$B$19),"可決に要る賛成に届いていません","")))</f>
      </c>
    </row>
    <row r="7" ht="44" customHeight="1" spans="1:10" x14ac:dyDescent="0.25">
      <c r="A7" s="15">
        <f>IF(D7="","",ROW()-5)</f>
      </c>
      <c r="B7" s="16">
        <v>0.5868055565555556</v>
      </c>
      <c r="C7" s="8" t="s">
        <v>80</v>
      </c>
      <c r="D7" s="8" t="s">
        <v>85</v>
      </c>
      <c r="E7" s="8" t="s">
        <v>82</v>
      </c>
      <c r="F7" s="8" t="s">
        <v>86</v>
      </c>
      <c r="G7" s="14">
        <f>IF(D7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7="","「ほかに賛成の人がいたか」を選んでください",IF(E7&lt;&gt;"はい","意見として伺う（ほかに賛成の人がいない）",IF(F7="","「事柄の重さ」を選んでください",IF(F7="そのほかの軽い事柄","出席者の同意を得て協議し、採決してよい","意見として伺い、役員会で検討して次の総会か臨時総会に諮る")))))))))</f>
      </c>
      <c r="H7" s="8" t="s">
        <v>87</v>
      </c>
      <c r="I7" s="11">
        <v>11</v>
      </c>
      <c r="J7" s="17">
        <f>IF(OR(D7="",H7=""),"",IF(AND(H7="採決した",G7&lt;&gt;"出席者の同意を得て協議し、採決してよい",G7&lt;&gt;"規約の定めの手続きで扱う"),"目安と違う扱いです。規約の条を確かめてください",IF(AND(H7="採決した",I7&lt;&gt;"",I7&lt;'規約の確かめ'!$B$19),"可決に要る賛成に届いていません","")))</f>
      </c>
    </row>
    <row r="8" ht="44" customHeight="1" spans="1:10" x14ac:dyDescent="0.25">
      <c r="A8" s="15">
        <f>IF(D8="","",ROW()-5)</f>
      </c>
      <c r="B8" s="16"/>
      <c r="C8" s="8"/>
      <c r="D8" s="8"/>
      <c r="E8" s="8"/>
      <c r="F8" s="8"/>
      <c r="G8" s="14">
        <f>IF(D8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8="","「ほかに賛成の人がいたか」を選んでください",IF(E8&lt;&gt;"はい","意見として伺う（ほかに賛成の人がいない）",IF(F8="","「事柄の重さ」を選んでください",IF(F8="そのほかの軽い事柄","出席者の同意を得て協議し、採決してよい","意見として伺い、役員会で検討して次の総会か臨時総会に諮る")))))))))</f>
      </c>
      <c r="H8" s="8"/>
      <c r="I8" s="11"/>
      <c r="J8" s="17">
        <f>IF(OR(D8="",H8=""),"",IF(AND(H8="採決した",G8&lt;&gt;"出席者の同意を得て協議し、採決してよい",G8&lt;&gt;"規約の定めの手続きで扱う"),"目安と違う扱いです。規約の条を確かめてください",IF(AND(H8="採決した",I8&lt;&gt;"",I8&lt;'規約の確かめ'!$B$19),"可決に要る賛成に届いていません","")))</f>
      </c>
    </row>
    <row r="9" ht="44" customHeight="1" spans="1:10" x14ac:dyDescent="0.25">
      <c r="A9" s="15">
        <f>IF(D9="","",ROW()-5)</f>
      </c>
      <c r="B9" s="16"/>
      <c r="C9" s="8"/>
      <c r="D9" s="8"/>
      <c r="E9" s="8"/>
      <c r="F9" s="8"/>
      <c r="G9" s="14">
        <f>IF(D9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9="","「ほかに賛成の人がいたか」を選んでください",IF(E9&lt;&gt;"はい","意見として伺う（ほかに賛成の人がいない）",IF(F9="","「事柄の重さ」を選んでください",IF(F9="そのほかの軽い事柄","出席者の同意を得て協議し、採決してよい","意見として伺い、役員会で検討して次の総会か臨時総会に諮る")))))))))</f>
      </c>
      <c r="H9" s="8"/>
      <c r="I9" s="11"/>
      <c r="J9" s="17">
        <f>IF(OR(D9="",H9=""),"",IF(AND(H9="採決した",G9&lt;&gt;"出席者の同意を得て協議し、採決してよい",G9&lt;&gt;"規約の定めの手続きで扱う"),"目安と違う扱いです。規約の条を確かめてください",IF(AND(H9="採決した",I9&lt;&gt;"",I9&lt;'規約の確かめ'!$B$19),"可決に要る賛成に届いていません","")))</f>
      </c>
    </row>
    <row r="10" ht="44" customHeight="1" spans="1:10" x14ac:dyDescent="0.25">
      <c r="A10" s="15">
        <f>IF(D10="","",ROW()-5)</f>
      </c>
      <c r="B10" s="16"/>
      <c r="C10" s="8"/>
      <c r="D10" s="8"/>
      <c r="E10" s="8"/>
      <c r="F10" s="8"/>
      <c r="G10" s="14">
        <f>IF(D10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10="","「ほかに賛成の人がいたか」を選んでください",IF(E10&lt;&gt;"はい","意見として伺う（ほかに賛成の人がいない）",IF(F10="","「事柄の重さ」を選んでください",IF(F10="そのほかの軽い事柄","出席者の同意を得て協議し、採決してよい","意見として伺い、役員会で検討して次の総会か臨時総会に諮る")))))))))</f>
      </c>
      <c r="H10" s="8"/>
      <c r="I10" s="11"/>
      <c r="J10" s="17">
        <f>IF(OR(D10="",H10=""),"",IF(AND(H10="採決した",G10&lt;&gt;"出席者の同意を得て協議し、採決してよい",G10&lt;&gt;"規約の定めの手続きで扱う"),"目安と違う扱いです。規約の条を確かめてください",IF(AND(H10="採決した",I10&lt;&gt;"",I10&lt;'規約の確かめ'!$B$19),"可決に要る賛成に届いていません","")))</f>
      </c>
    </row>
    <row r="11" ht="44" customHeight="1" spans="1:10" x14ac:dyDescent="0.25">
      <c r="A11" s="15">
        <f>IF(D11="","",ROW()-5)</f>
      </c>
      <c r="B11" s="16"/>
      <c r="C11" s="8"/>
      <c r="D11" s="8"/>
      <c r="E11" s="8"/>
      <c r="F11" s="8"/>
      <c r="G11" s="14">
        <f>IF(D11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11="","「ほかに賛成の人がいたか」を選んでください",IF(E11&lt;&gt;"はい","意見として伺う（ほかに賛成の人がいない）",IF(F11="","「事柄の重さ」を選んでください",IF(F11="そのほかの軽い事柄","出席者の同意を得て協議し、採決してよい","意見として伺い、役員会で検討して次の総会か臨時総会に諮る")))))))))</f>
      </c>
      <c r="H11" s="8"/>
      <c r="I11" s="11"/>
      <c r="J11" s="17">
        <f>IF(OR(D11="",H11=""),"",IF(AND(H11="採決した",G11&lt;&gt;"出席者の同意を得て協議し、採決してよい",G11&lt;&gt;"規約の定めの手続きで扱う"),"目安と違う扱いです。規約の条を確かめてください",IF(AND(H11="採決した",I11&lt;&gt;"",I11&lt;'規約の確かめ'!$B$19),"可決に要る賛成に届いていません","")))</f>
      </c>
    </row>
    <row r="12" ht="44" customHeight="1" spans="1:10" x14ac:dyDescent="0.25">
      <c r="A12" s="15">
        <f>IF(D12="","",ROW()-5)</f>
      </c>
      <c r="B12" s="16"/>
      <c r="C12" s="8"/>
      <c r="D12" s="8"/>
      <c r="E12" s="8"/>
      <c r="F12" s="8"/>
      <c r="G12" s="14">
        <f>IF(D12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12="","「ほかに賛成の人がいたか」を選んでください",IF(E12&lt;&gt;"はい","意見として伺う（ほかに賛成の人がいない）",IF(F12="","「事柄の重さ」を選んでください",IF(F12="そのほかの軽い事柄","出席者の同意を得て協議し、採決してよい","意見として伺い、役員会で検討して次の総会か臨時総会に諮る")))))))))</f>
      </c>
      <c r="H12" s="8"/>
      <c r="I12" s="11"/>
      <c r="J12" s="17">
        <f>IF(OR(D12="",H12=""),"",IF(AND(H12="採決した",G12&lt;&gt;"出席者の同意を得て協議し、採決してよい",G12&lt;&gt;"規約の定めの手続きで扱う"),"目安と違う扱いです。規約の条を確かめてください",IF(AND(H12="採決した",I12&lt;&gt;"",I12&lt;'規約の確かめ'!$B$19),"可決に要る賛成に届いていません","")))</f>
      </c>
    </row>
    <row r="13" ht="44" customHeight="1" spans="1:10" x14ac:dyDescent="0.25">
      <c r="A13" s="15">
        <f>IF(D13="","",ROW()-5)</f>
      </c>
      <c r="B13" s="16"/>
      <c r="C13" s="8"/>
      <c r="D13" s="8"/>
      <c r="E13" s="8"/>
      <c r="F13" s="8"/>
      <c r="G13" s="14">
        <f>IF(D13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13="","「ほかに賛成の人がいたか」を選んでください",IF(E13&lt;&gt;"はい","意見として伺う（ほかに賛成の人がいない）",IF(F13="","「事柄の重さ」を選んでください",IF(F13="そのほかの軽い事柄","出席者の同意を得て協議し、採決してよい","意見として伺い、役員会で検討して次の総会か臨時総会に諮る")))))))))</f>
      </c>
      <c r="H13" s="8"/>
      <c r="I13" s="11"/>
      <c r="J13" s="17">
        <f>IF(OR(D13="",H13=""),"",IF(AND(H13="採決した",G13&lt;&gt;"出席者の同意を得て協議し、採決してよい",G13&lt;&gt;"規約の定めの手続きで扱う"),"目安と違う扱いです。規約の条を確かめてください",IF(AND(H13="採決した",I13&lt;&gt;"",I13&lt;'規約の確かめ'!$B$19),"可決に要る賛成に届いていません","")))</f>
      </c>
    </row>
    <row r="14" ht="44" customHeight="1" spans="1:10" x14ac:dyDescent="0.25">
      <c r="A14" s="15">
        <f>IF(D14="","",ROW()-5)</f>
      </c>
      <c r="B14" s="16"/>
      <c r="C14" s="8"/>
      <c r="D14" s="8"/>
      <c r="E14" s="8"/>
      <c r="F14" s="8"/>
      <c r="G14" s="14">
        <f>IF(D14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14="","「ほかに賛成の人がいたか」を選んでください",IF(E14&lt;&gt;"はい","意見として伺う（ほかに賛成の人がいない）",IF(F14="","「事柄の重さ」を選んでください",IF(F14="そのほかの軽い事柄","出席者の同意を得て協議し、採決してよい","意見として伺い、役員会で検討して次の総会か臨時総会に諮る")))))))))</f>
      </c>
      <c r="H14" s="8"/>
      <c r="I14" s="11"/>
      <c r="J14" s="17">
        <f>IF(OR(D14="",H14=""),"",IF(AND(H14="採決した",G14&lt;&gt;"出席者の同意を得て協議し、採決してよい",G14&lt;&gt;"規約の定めの手続きで扱う"),"目安と違う扱いです。規約の条を確かめてください",IF(AND(H14="採決した",I14&lt;&gt;"",I14&lt;'規約の確かめ'!$B$19),"可決に要る賛成に届いていません","")))</f>
      </c>
    </row>
    <row r="15" ht="44" customHeight="1" spans="1:10" x14ac:dyDescent="0.25">
      <c r="A15" s="15">
        <f>IF(D15="","",ROW()-5)</f>
      </c>
      <c r="B15" s="16"/>
      <c r="C15" s="8"/>
      <c r="D15" s="8"/>
      <c r="E15" s="8"/>
      <c r="F15" s="8"/>
      <c r="G15" s="14">
        <f>IF(D15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15="","「ほかに賛成の人がいたか」を選んでください",IF(E15&lt;&gt;"はい","意見として伺う（ほかに賛成の人がいない）",IF(F15="","「事柄の重さ」を選んでください",IF(F15="そのほかの軽い事柄","出席者の同意を得て協議し、採決してよい","意見として伺い、役員会で検討して次の総会か臨時総会に諮る")))))))))</f>
      </c>
      <c r="H15" s="8"/>
      <c r="I15" s="11"/>
      <c r="J15" s="17">
        <f>IF(OR(D15="",H15=""),"",IF(AND(H15="採決した",G15&lt;&gt;"出席者の同意を得て協議し、採決してよい",G15&lt;&gt;"規約の定めの手続きで扱う"),"目安と違う扱いです。規約の条を確かめてください",IF(AND(H15="採決した",I15&lt;&gt;"",I15&lt;'規約の確かめ'!$B$19),"可決に要る賛成に届いていません","")))</f>
      </c>
    </row>
    <row r="17" spans="1:10" x14ac:dyDescent="0.25">
      <c r="A17" s="6" t="s">
        <v>88</v>
      </c>
      <c r="B17" s="6"/>
      <c r="C17" s="6"/>
      <c r="D17" s="6"/>
      <c r="E17" s="6"/>
      <c r="F17" s="6"/>
      <c r="G17" s="6"/>
      <c r="H17" s="6"/>
      <c r="I17" s="6"/>
      <c r="J17" s="6"/>
    </row>
  </sheetData>
  <sheetProtection sheet="1" formatColumns="0" formatRows="0"/>
  <mergeCells count="3">
    <mergeCell ref="A2:J2"/>
    <mergeCell ref="A3:J3"/>
    <mergeCell ref="A17:J17"/>
  </mergeCells>
  <dataValidations count="10">
    <dataValidation type="decimal" allowBlank="1" showErrorMessage="1" errorTitle="時刻" error="時刻を 13:58 のように入れてください" sqref="B10:B15">
      <formula1>0</formula1>
      <formula2>0.99999</formula2>
    </dataValidation>
    <dataValidation type="decimal" allowBlank="1" showErrorMessage="1" errorTitle="時刻" error="時刻を 13:58 のように入れてください" sqref="B6:B15">
      <formula1>0</formula1>
      <formula2>0.99999</formula2>
    </dataValidation>
    <dataValidation type="list" allowBlank="1" showErrorMessage="1" errorTitle="ほかに賛成の人" error="「はい」「いいえ」から選んでください" sqref="E10:E15">
      <formula1>"はい,いいえ"</formula1>
    </dataValidation>
    <dataValidation type="list" allowBlank="1" showErrorMessage="1" errorTitle="ほかに賛成の人" error="「はい」「いいえ」から選んでください" sqref="E6:E15">
      <formula1>"はい,いいえ"</formula1>
    </dataValidation>
    <dataValidation type="list" allowBlank="1" showErrorMessage="1" errorTitle="事柄の重さ" error="「財産の処分・高額の買い物」「規約の変更・役員の解任」「会費の額」「そのほかの軽い事柄」から選んでください" sqref="F10:F15">
      <formula1>"財産の処分・高額の買い物,規約の変更・役員の解任,会費の額,そのほかの軽い事柄"</formula1>
    </dataValidation>
    <dataValidation type="list" allowBlank="1" showErrorMessage="1" errorTitle="事柄の重さ" error="「財産の処分・高額の買い物」「規約の変更・役員の解任」「会費の額」「そのほかの軽い事柄」から選んでください" sqref="F6:F15">
      <formula1>"財産の処分・高額の買い物,規約の変更・役員の解任,会費の額,そのほかの軽い事柄"</formula1>
    </dataValidation>
    <dataValidation type="list" allowBlank="1" showErrorMessage="1" errorTitle="議長が決めた扱い" error="「採決した」「意見として伺った」「役員会で検討する」「次の総会の議題にする」「臨時総会の議題にする」から選んでください" sqref="H10:H15">
      <formula1>"採決した,意見として伺った,役員会で検討する,次の総会の議題にする,臨時総会の議題にする"</formula1>
    </dataValidation>
    <dataValidation type="list" allowBlank="1" showErrorMessage="1" errorTitle="議長が決めた扱い" error="「採決した」「意見として伺った」「役員会で検討する」「次の総会の議題にする」「臨時総会の議題にする」から選んでください" sqref="H6:H15">
      <formula1>"採決した,意見として伺った,役員会で検討する,次の総会の議題にする,臨時総会の議題にする"</formula1>
    </dataValidation>
    <dataValidation type="whole" allowBlank="1" showErrorMessage="1" errorTitle="賛成" error="0〜9999 の整数で入れてください" sqref="I10:I15">
      <formula1>0</formula1>
      <formula2>9999</formula2>
    </dataValidation>
    <dataValidation type="whole" allowBlank="1" showErrorMessage="1" errorTitle="賛成" error="0〜9999 の整数で入れてください" sqref="I6:I15">
      <formula1>0</formula1>
      <formula2>9999</formula2>
    </dataValidation>
  </dataValidations>
  <pageMargins left="0.5" right="0.5" top="0.6" bottom="0.6" header="0.3" footer="0.3"/>
  <pageSetup paperSize="9" orientation="landscape" horizontalDpi="4294967295" verticalDpi="4294967295" scale="100" fitToWidth="1" fitToHeight="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D17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16" customWidth="1"/>
    <col min="3" max="3" width="18" customWidth="1"/>
    <col min="4" max="4" width="72" customWidth="1"/>
  </cols>
  <sheetData>
    <row r="1" ht="26" customHeight="1" spans="1:1" x14ac:dyDescent="0.25">
      <c r="A1" s="1" t="s">
        <v>89</v>
      </c>
    </row>
    <row r="2" ht="30" customHeight="1" spans="1:4" x14ac:dyDescent="0.25">
      <c r="A2" s="6" t="s">
        <v>90</v>
      </c>
      <c r="B2" s="6"/>
      <c r="C2" s="6"/>
      <c r="D2" s="6"/>
    </row>
    <row r="3" ht="30" customHeight="1" spans="1:4" x14ac:dyDescent="0.25">
      <c r="A3" s="6" t="s">
        <v>91</v>
      </c>
      <c r="B3" s="6"/>
      <c r="C3" s="6"/>
      <c r="D3" s="6"/>
    </row>
    <row r="5" ht="26" customHeight="1" spans="1:4" x14ac:dyDescent="0.25">
      <c r="A5" s="2" t="s">
        <v>70</v>
      </c>
      <c r="B5" s="2" t="s">
        <v>72</v>
      </c>
      <c r="C5" s="2" t="s">
        <v>77</v>
      </c>
      <c r="D5" s="2" t="s">
        <v>92</v>
      </c>
    </row>
    <row r="6" ht="54" customHeight="1" spans="1:4" x14ac:dyDescent="0.25">
      <c r="A6" s="15">
        <f>IF('当日出た提案'!D6="","",'当日出た提案'!A6)</f>
      </c>
      <c r="B6" s="7">
        <f>IF('当日出た提案'!D6="","",IF('当日出た提案'!C6="","会員",'当日出た提案'!C6))</f>
      </c>
      <c r="C6" s="7">
        <f>IF(OR('当日出た提案'!D6="",'当日出た提案'!H6=""),"",'当日出た提案'!H6)</f>
      </c>
      <c r="D6" s="7">
        <f>IF('当日出た提案'!D6="","","その他として、"&amp;IF('当日出た提案'!C6="","会員",'当日出た提案'!C6)&amp;"から「"&amp;'当日出た提案'!D6&amp;"」という提案があった。"&amp;IF('当日出た提案'!H6="","",IF('当日出た提案'!H6="採決した","議長は、"&amp;IF('当日出た提案'!G6="出席者の同意を得て協議し、採決してよい","出席者の同意を得て","")&amp;"採決し"&amp;IF('当日出た提案'!I6="","た。","、賛成"&amp;'当日出た提案'!I6&amp;"人であった。"),"議長は、"&amp;IF('当日出た提案'!G6="この総会では決めない。意見として記録し、次の総会の議題にする","本日の議題として通知していない事柄であるため、",IF('当日出た提案'!G6="意見として伺う（ほかに賛成の人がいない）","ほかに賛成の人がいなかったため、",IF('当日出た提案'!G6="意見として伺い、役員会で検討して次の総会か臨時総会に諮る","本日の議題に無い重要事項であるため、","")))&amp;IF('当日出た提案'!H6="意見として伺った","意見として伺った。","意見として伺い、"&amp;'当日出た提案'!H6&amp;"こととした。"))))</f>
      </c>
    </row>
    <row r="7" ht="54" customHeight="1" spans="1:4" x14ac:dyDescent="0.25">
      <c r="A7" s="15">
        <f>IF('当日出た提案'!D7="","",'当日出た提案'!A7)</f>
      </c>
      <c r="B7" s="7">
        <f>IF('当日出た提案'!D7="","",IF('当日出た提案'!C7="","会員",'当日出た提案'!C7))</f>
      </c>
      <c r="C7" s="7">
        <f>IF(OR('当日出た提案'!D7="",'当日出た提案'!H7=""),"",'当日出た提案'!H7)</f>
      </c>
      <c r="D7" s="7">
        <f>IF('当日出た提案'!D7="","","その他として、"&amp;IF('当日出た提案'!C7="","会員",'当日出た提案'!C7)&amp;"から「"&amp;'当日出た提案'!D7&amp;"」という提案があった。"&amp;IF('当日出た提案'!H7="","",IF('当日出た提案'!H7="採決した","議長は、"&amp;IF('当日出た提案'!G7="出席者の同意を得て協議し、採決してよい","出席者の同意を得て","")&amp;"採決し"&amp;IF('当日出た提案'!I7="","た。","、賛成"&amp;'当日出た提案'!I7&amp;"人であった。"),"議長は、"&amp;IF('当日出た提案'!G7="この総会では決めない。意見として記録し、次の総会の議題にする","本日の議題として通知していない事柄であるため、",IF('当日出た提案'!G7="意見として伺う（ほかに賛成の人がいない）","ほかに賛成の人がいなかったため、",IF('当日出た提案'!G7="意見として伺い、役員会で検討して次の総会か臨時総会に諮る","本日の議題に無い重要事項であるため、","")))&amp;IF('当日出た提案'!H7="意見として伺った","意見として伺った。","意見として伺い、"&amp;'当日出た提案'!H7&amp;"こととした。"))))</f>
      </c>
    </row>
    <row r="8" ht="54" customHeight="1" spans="1:4" x14ac:dyDescent="0.25">
      <c r="A8" s="15">
        <f>IF('当日出た提案'!D8="","",'当日出た提案'!A8)</f>
      </c>
      <c r="B8" s="7">
        <f>IF('当日出た提案'!D8="","",IF('当日出た提案'!C8="","会員",'当日出た提案'!C8))</f>
      </c>
      <c r="C8" s="7">
        <f>IF(OR('当日出た提案'!D8="",'当日出た提案'!H8=""),"",'当日出た提案'!H8)</f>
      </c>
      <c r="D8" s="7">
        <f>IF('当日出た提案'!D8="","","その他として、"&amp;IF('当日出た提案'!C8="","会員",'当日出た提案'!C8)&amp;"から「"&amp;'当日出た提案'!D8&amp;"」という提案があった。"&amp;IF('当日出た提案'!H8="","",IF('当日出た提案'!H8="採決した","議長は、"&amp;IF('当日出た提案'!G8="出席者の同意を得て協議し、採決してよい","出席者の同意を得て","")&amp;"採決し"&amp;IF('当日出た提案'!I8="","た。","、賛成"&amp;'当日出た提案'!I8&amp;"人であった。"),"議長は、"&amp;IF('当日出た提案'!G8="この総会では決めない。意見として記録し、次の総会の議題にする","本日の議題として通知していない事柄であるため、",IF('当日出た提案'!G8="意見として伺う（ほかに賛成の人がいない）","ほかに賛成の人がいなかったため、",IF('当日出た提案'!G8="意見として伺い、役員会で検討して次の総会か臨時総会に諮る","本日の議題に無い重要事項であるため、","")))&amp;IF('当日出た提案'!H8="意見として伺った","意見として伺った。","意見として伺い、"&amp;'当日出た提案'!H8&amp;"こととした。"))))</f>
      </c>
    </row>
    <row r="9" ht="54" customHeight="1" spans="1:4" x14ac:dyDescent="0.25">
      <c r="A9" s="15">
        <f>IF('当日出た提案'!D9="","",'当日出た提案'!A9)</f>
      </c>
      <c r="B9" s="7">
        <f>IF('当日出た提案'!D9="","",IF('当日出た提案'!C9="","会員",'当日出た提案'!C9))</f>
      </c>
      <c r="C9" s="7">
        <f>IF(OR('当日出た提案'!D9="",'当日出た提案'!H9=""),"",'当日出た提案'!H9)</f>
      </c>
      <c r="D9" s="7">
        <f>IF('当日出た提案'!D9="","","その他として、"&amp;IF('当日出た提案'!C9="","会員",'当日出た提案'!C9)&amp;"から「"&amp;'当日出た提案'!D9&amp;"」という提案があった。"&amp;IF('当日出た提案'!H9="","",IF('当日出た提案'!H9="採決した","議長は、"&amp;IF('当日出た提案'!G9="出席者の同意を得て協議し、採決してよい","出席者の同意を得て","")&amp;"採決し"&amp;IF('当日出た提案'!I9="","た。","、賛成"&amp;'当日出た提案'!I9&amp;"人であった。"),"議長は、"&amp;IF('当日出た提案'!G9="この総会では決めない。意見として記録し、次の総会の議題にする","本日の議題として通知していない事柄であるため、",IF('当日出た提案'!G9="意見として伺う（ほかに賛成の人がいない）","ほかに賛成の人がいなかったため、",IF('当日出た提案'!G9="意見として伺い、役員会で検討して次の総会か臨時総会に諮る","本日の議題に無い重要事項であるため、","")))&amp;IF('当日出た提案'!H9="意見として伺った","意見として伺った。","意見として伺い、"&amp;'当日出た提案'!H9&amp;"こととした。"))))</f>
      </c>
    </row>
    <row r="10" ht="54" customHeight="1" spans="1:4" x14ac:dyDescent="0.25">
      <c r="A10" s="15">
        <f>IF('当日出た提案'!D10="","",'当日出た提案'!A10)</f>
      </c>
      <c r="B10" s="7">
        <f>IF('当日出た提案'!D10="","",IF('当日出た提案'!C10="","会員",'当日出た提案'!C10))</f>
      </c>
      <c r="C10" s="7">
        <f>IF(OR('当日出た提案'!D10="",'当日出た提案'!H10=""),"",'当日出た提案'!H10)</f>
      </c>
      <c r="D10" s="7">
        <f>IF('当日出た提案'!D10="","","その他として、"&amp;IF('当日出た提案'!C10="","会員",'当日出た提案'!C10)&amp;"から「"&amp;'当日出た提案'!D10&amp;"」という提案があった。"&amp;IF('当日出た提案'!H10="","",IF('当日出た提案'!H10="採決した","議長は、"&amp;IF('当日出た提案'!G10="出席者の同意を得て協議し、採決してよい","出席者の同意を得て","")&amp;"採決し"&amp;IF('当日出た提案'!I10="","た。","、賛成"&amp;'当日出た提案'!I10&amp;"人であった。"),"議長は、"&amp;IF('当日出た提案'!G10="この総会では決めない。意見として記録し、次の総会の議題にする","本日の議題として通知していない事柄であるため、",IF('当日出た提案'!G10="意見として伺う（ほかに賛成の人がいない）","ほかに賛成の人がいなかったため、",IF('当日出た提案'!G10="意見として伺い、役員会で検討して次の総会か臨時総会に諮る","本日の議題に無い重要事項であるため、","")))&amp;IF('当日出た提案'!H10="意見として伺った","意見として伺った。","意見として伺い、"&amp;'当日出た提案'!H10&amp;"こととした。"))))</f>
      </c>
    </row>
    <row r="11" ht="54" customHeight="1" spans="1:4" x14ac:dyDescent="0.25">
      <c r="A11" s="15">
        <f>IF('当日出た提案'!D11="","",'当日出た提案'!A11)</f>
      </c>
      <c r="B11" s="7">
        <f>IF('当日出た提案'!D11="","",IF('当日出た提案'!C11="","会員",'当日出た提案'!C11))</f>
      </c>
      <c r="C11" s="7">
        <f>IF(OR('当日出た提案'!D11="",'当日出た提案'!H11=""),"",'当日出た提案'!H11)</f>
      </c>
      <c r="D11" s="7">
        <f>IF('当日出た提案'!D11="","","その他として、"&amp;IF('当日出た提案'!C11="","会員",'当日出た提案'!C11)&amp;"から「"&amp;'当日出た提案'!D11&amp;"」という提案があった。"&amp;IF('当日出た提案'!H11="","",IF('当日出た提案'!H11="採決した","議長は、"&amp;IF('当日出た提案'!G11="出席者の同意を得て協議し、採決してよい","出席者の同意を得て","")&amp;"採決し"&amp;IF('当日出た提案'!I11="","た。","、賛成"&amp;'当日出た提案'!I11&amp;"人であった。"),"議長は、"&amp;IF('当日出た提案'!G11="この総会では決めない。意見として記録し、次の総会の議題にする","本日の議題として通知していない事柄であるため、",IF('当日出た提案'!G11="意見として伺う（ほかに賛成の人がいない）","ほかに賛成の人がいなかったため、",IF('当日出た提案'!G11="意見として伺い、役員会で検討して次の総会か臨時総会に諮る","本日の議題に無い重要事項であるため、","")))&amp;IF('当日出た提案'!H11="意見として伺った","意見として伺った。","意見として伺い、"&amp;'当日出た提案'!H11&amp;"こととした。"))))</f>
      </c>
    </row>
    <row r="12" ht="54" customHeight="1" spans="1:4" x14ac:dyDescent="0.25">
      <c r="A12" s="15">
        <f>IF('当日出た提案'!D12="","",'当日出た提案'!A12)</f>
      </c>
      <c r="B12" s="7">
        <f>IF('当日出た提案'!D12="","",IF('当日出た提案'!C12="","会員",'当日出た提案'!C12))</f>
      </c>
      <c r="C12" s="7">
        <f>IF(OR('当日出た提案'!D12="",'当日出た提案'!H12=""),"",'当日出た提案'!H12)</f>
      </c>
      <c r="D12" s="7">
        <f>IF('当日出た提案'!D12="","","その他として、"&amp;IF('当日出た提案'!C12="","会員",'当日出た提案'!C12)&amp;"から「"&amp;'当日出た提案'!D12&amp;"」という提案があった。"&amp;IF('当日出た提案'!H12="","",IF('当日出た提案'!H12="採決した","議長は、"&amp;IF('当日出た提案'!G12="出席者の同意を得て協議し、採決してよい","出席者の同意を得て","")&amp;"採決し"&amp;IF('当日出た提案'!I12="","た。","、賛成"&amp;'当日出た提案'!I12&amp;"人であった。"),"議長は、"&amp;IF('当日出た提案'!G12="この総会では決めない。意見として記録し、次の総会の議題にする","本日の議題として通知していない事柄であるため、",IF('当日出た提案'!G12="意見として伺う（ほかに賛成の人がいない）","ほかに賛成の人がいなかったため、",IF('当日出た提案'!G12="意見として伺い、役員会で検討して次の総会か臨時総会に諮る","本日の議題に無い重要事項であるため、","")))&amp;IF('当日出た提案'!H12="意見として伺った","意見として伺った。","意見として伺い、"&amp;'当日出た提案'!H12&amp;"こととした。"))))</f>
      </c>
    </row>
    <row r="13" ht="54" customHeight="1" spans="1:4" x14ac:dyDescent="0.25">
      <c r="A13" s="15">
        <f>IF('当日出た提案'!D13="","",'当日出た提案'!A13)</f>
      </c>
      <c r="B13" s="7">
        <f>IF('当日出た提案'!D13="","",IF('当日出た提案'!C13="","会員",'当日出た提案'!C13))</f>
      </c>
      <c r="C13" s="7">
        <f>IF(OR('当日出た提案'!D13="",'当日出た提案'!H13=""),"",'当日出た提案'!H13)</f>
      </c>
      <c r="D13" s="7">
        <f>IF('当日出た提案'!D13="","","その他として、"&amp;IF('当日出た提案'!C13="","会員",'当日出た提案'!C13)&amp;"から「"&amp;'当日出た提案'!D13&amp;"」という提案があった。"&amp;IF('当日出た提案'!H13="","",IF('当日出た提案'!H13="採決した","議長は、"&amp;IF('当日出た提案'!G13="出席者の同意を得て協議し、採決してよい","出席者の同意を得て","")&amp;"採決し"&amp;IF('当日出た提案'!I13="","た。","、賛成"&amp;'当日出た提案'!I13&amp;"人であった。"),"議長は、"&amp;IF('当日出た提案'!G13="この総会では決めない。意見として記録し、次の総会の議題にする","本日の議題として通知していない事柄であるため、",IF('当日出た提案'!G13="意見として伺う（ほかに賛成の人がいない）","ほかに賛成の人がいなかったため、",IF('当日出た提案'!G13="意見として伺い、役員会で検討して次の総会か臨時総会に諮る","本日の議題に無い重要事項であるため、","")))&amp;IF('当日出た提案'!H13="意見として伺った","意見として伺った。","意見として伺い、"&amp;'当日出た提案'!H13&amp;"こととした。"))))</f>
      </c>
    </row>
    <row r="14" ht="54" customHeight="1" spans="1:4" x14ac:dyDescent="0.25">
      <c r="A14" s="15">
        <f>IF('当日出た提案'!D14="","",'当日出た提案'!A14)</f>
      </c>
      <c r="B14" s="7">
        <f>IF('当日出た提案'!D14="","",IF('当日出た提案'!C14="","会員",'当日出た提案'!C14))</f>
      </c>
      <c r="C14" s="7">
        <f>IF(OR('当日出た提案'!D14="",'当日出た提案'!H14=""),"",'当日出た提案'!H14)</f>
      </c>
      <c r="D14" s="7">
        <f>IF('当日出た提案'!D14="","","その他として、"&amp;IF('当日出た提案'!C14="","会員",'当日出た提案'!C14)&amp;"から「"&amp;'当日出た提案'!D14&amp;"」という提案があった。"&amp;IF('当日出た提案'!H14="","",IF('当日出た提案'!H14="採決した","議長は、"&amp;IF('当日出た提案'!G14="出席者の同意を得て協議し、採決してよい","出席者の同意を得て","")&amp;"採決し"&amp;IF('当日出た提案'!I14="","た。","、賛成"&amp;'当日出た提案'!I14&amp;"人であった。"),"議長は、"&amp;IF('当日出た提案'!G14="この総会では決めない。意見として記録し、次の総会の議題にする","本日の議題として通知していない事柄であるため、",IF('当日出た提案'!G14="意見として伺う（ほかに賛成の人がいない）","ほかに賛成の人がいなかったため、",IF('当日出た提案'!G14="意見として伺い、役員会で検討して次の総会か臨時総会に諮る","本日の議題に無い重要事項であるため、","")))&amp;IF('当日出た提案'!H14="意見として伺った","意見として伺った。","意見として伺い、"&amp;'当日出た提案'!H14&amp;"こととした。"))))</f>
      </c>
    </row>
    <row r="15" ht="54" customHeight="1" spans="1:4" x14ac:dyDescent="0.25">
      <c r="A15" s="15">
        <f>IF('当日出た提案'!D15="","",'当日出た提案'!A15)</f>
      </c>
      <c r="B15" s="7">
        <f>IF('当日出た提案'!D15="","",IF('当日出た提案'!C15="","会員",'当日出た提案'!C15))</f>
      </c>
      <c r="C15" s="7">
        <f>IF(OR('当日出た提案'!D15="",'当日出た提案'!H15=""),"",'当日出た提案'!H15)</f>
      </c>
      <c r="D15" s="7">
        <f>IF('当日出た提案'!D15="","","その他として、"&amp;IF('当日出た提案'!C15="","会員",'当日出た提案'!C15)&amp;"から「"&amp;'当日出た提案'!D15&amp;"」という提案があった。"&amp;IF('当日出た提案'!H15="","",IF('当日出た提案'!H15="採決した","議長は、"&amp;IF('当日出た提案'!G15="出席者の同意を得て協議し、採決してよい","出席者の同意を得て","")&amp;"採決し"&amp;IF('当日出た提案'!I15="","た。","、賛成"&amp;'当日出た提案'!I15&amp;"人であった。"),"議長は、"&amp;IF('当日出た提案'!G15="この総会では決めない。意見として記録し、次の総会の議題にする","本日の議題として通知していない事柄であるため、",IF('当日出た提案'!G15="意見として伺う（ほかに賛成の人がいない）","ほかに賛成の人がいなかったため、",IF('当日出た提案'!G15="意見として伺い、役員会で検討して次の総会か臨時総会に諮る","本日の議題に無い重要事項であるため、","")))&amp;IF('当日出た提案'!H15="意見として伺った","意見として伺った。","意見として伺い、"&amp;'当日出た提案'!H15&amp;"こととした。"))))</f>
      </c>
    </row>
    <row r="17" spans="1:4" x14ac:dyDescent="0.25">
      <c r="A17" s="6" t="s">
        <v>93</v>
      </c>
      <c r="B17" s="6"/>
      <c r="C17" s="6"/>
      <c r="D17" s="6"/>
    </row>
  </sheetData>
  <sheetProtection sheet="1" formatColumns="0" formatRows="0"/>
  <mergeCells count="3">
    <mergeCell ref="A2:D2"/>
    <mergeCell ref="A3:D3"/>
    <mergeCell ref="A17:D17"/>
  </mergeCell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D15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2" width="22" customWidth="1"/>
    <col min="3" max="3" width="46" customWidth="1"/>
    <col min="4" max="4" width="24" customWidth="1"/>
  </cols>
  <sheetData>
    <row r="1" ht="26" customHeight="1" spans="1:1" x14ac:dyDescent="0.25">
      <c r="A1" s="1">
        <f>IF('規約の確かめ'!$B$3="","議長の台本（議題に無い提案が出たとき）",'規約の確かめ'!$B$3&amp;" 議長の台本（議題に無い提案が出たとき）")</f>
      </c>
    </row>
    <row r="2" ht="24" customHeight="1" spans="1:4" x14ac:dyDescent="0.25">
      <c r="A2" s="14" t="s">
        <v>33</v>
      </c>
      <c r="B2" s="7">
        <f>IF('規約の確かめ'!$B$6="","（規約の確かめ B6 に条の番号を入れてください）",'規約の確かめ'!$B$6)</f>
      </c>
      <c r="C2" s="7"/>
      <c r="D2" s="7"/>
    </row>
    <row r="3" ht="40" customHeight="1" spans="1:4" x14ac:dyDescent="0.25">
      <c r="A3" s="14" t="s">
        <v>94</v>
      </c>
      <c r="B3" s="7">
        <f>IF('規約の確かめ'!$B$9="","（規約の確かめ B9 に条の番号と中身を入れると、ここに出ます）",'規約の確かめ'!$B$9)</f>
      </c>
      <c r="C3" s="7"/>
      <c r="D3" s="7"/>
    </row>
    <row r="4" ht="24" customHeight="1" spans="1:4" x14ac:dyDescent="0.25">
      <c r="A4" s="14" t="s">
        <v>64</v>
      </c>
      <c r="B4" s="7">
        <f>'規約の確かめ'!$B$21</f>
      </c>
      <c r="C4" s="7"/>
      <c r="D4" s="7"/>
    </row>
    <row r="5" spans="1:4" x14ac:dyDescent="0.25">
      <c r="A5" s="6" t="s">
        <v>95</v>
      </c>
      <c r="B5" s="6"/>
      <c r="C5" s="6"/>
      <c r="D5" s="6"/>
    </row>
    <row r="7" ht="22" customHeight="1" spans="1:4" x14ac:dyDescent="0.25">
      <c r="A7" s="2" t="s">
        <v>96</v>
      </c>
      <c r="B7" s="2" t="s">
        <v>97</v>
      </c>
      <c r="C7" s="2" t="s">
        <v>98</v>
      </c>
      <c r="D7" s="2" t="s">
        <v>99</v>
      </c>
    </row>
    <row r="8" ht="78" customHeight="1" spans="1:4" x14ac:dyDescent="0.25">
      <c r="A8" s="12" t="s">
        <v>100</v>
      </c>
      <c r="B8" s="7" t="s">
        <v>101</v>
      </c>
      <c r="C8" s="18" t="s">
        <v>102</v>
      </c>
      <c r="D8" s="19" t="s">
        <v>103</v>
      </c>
    </row>
    <row r="9" ht="78" customHeight="1" spans="1:4" x14ac:dyDescent="0.25">
      <c r="A9" s="12" t="s">
        <v>104</v>
      </c>
      <c r="B9" s="7" t="s">
        <v>105</v>
      </c>
      <c r="C9" s="18" t="s">
        <v>106</v>
      </c>
      <c r="D9" s="19" t="s">
        <v>107</v>
      </c>
    </row>
    <row r="10" ht="78" customHeight="1" spans="1:4" x14ac:dyDescent="0.25">
      <c r="A10" s="12" t="s">
        <v>108</v>
      </c>
      <c r="B10" s="7" t="s">
        <v>109</v>
      </c>
      <c r="C10" s="18" t="s">
        <v>110</v>
      </c>
      <c r="D10" s="19" t="s">
        <v>111</v>
      </c>
    </row>
    <row r="11" ht="78" customHeight="1" spans="1:4" x14ac:dyDescent="0.25">
      <c r="A11" s="12" t="s">
        <v>112</v>
      </c>
      <c r="B11" s="7" t="s">
        <v>113</v>
      </c>
      <c r="C11" s="18" t="s">
        <v>114</v>
      </c>
      <c r="D11" s="19" t="s">
        <v>115</v>
      </c>
    </row>
    <row r="13" spans="1:1" x14ac:dyDescent="0.25">
      <c r="A13" s="10" t="s">
        <v>116</v>
      </c>
    </row>
    <row r="14" ht="48" customHeight="1" spans="1:4" x14ac:dyDescent="0.25">
      <c r="A14" s="7" t="s">
        <v>117</v>
      </c>
      <c r="B14" s="7"/>
      <c r="C14" s="7"/>
      <c r="D14" s="7"/>
    </row>
    <row r="15" ht="30" customHeight="1" spans="1:4" x14ac:dyDescent="0.25">
      <c r="A15" s="6" t="s">
        <v>118</v>
      </c>
      <c r="B15" s="6"/>
      <c r="C15" s="6"/>
      <c r="D15" s="6"/>
    </row>
  </sheetData>
  <sheetProtection sheet="1" formatColumns="0" formatRows="0"/>
  <mergeCells count="6">
    <mergeCell ref="B2:D2"/>
    <mergeCell ref="B3:D3"/>
    <mergeCell ref="B4:D4"/>
    <mergeCell ref="A5:D5"/>
    <mergeCell ref="A14:D14"/>
    <mergeCell ref="A15:D15"/>
  </mergeCells>
  <pageMargins left="0.5" right="0.5" top="0.6" bottom="0.6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使い方</vt:lpstr>
      <vt:lpstr>規約の確かめ</vt:lpstr>
      <vt:lpstr>当日出た提案</vt:lpstr>
      <vt:lpstr>議事録の下書き</vt:lpstr>
      <vt:lpstr>議長の台本（印刷用）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2026-11-03T11:26:53Z</dcterms:created>
  <dcterms:modified xsi:type="dcterms:W3CDTF">2026-11-03T11:26:53Z</dcterms:modified>
</cp:coreProperties>
</file>