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総会の設定" state="visible" r:id="rId5"/>
    <sheet sheetId="3" name="書面と電子の票" state="visible" r:id="rId6"/>
    <sheet sheetId="4" name="代理人の持ち票" state="visible" r:id="rId7"/>
    <sheet sheetId="5" name="会場の票" state="visible" r:id="rId8"/>
    <sheet sheetId="6" name="集計" state="visible" r:id="rId9"/>
  </sheets>
  <definedNames>
    <definedName name="_xlnm.Print_Area" localSheetId="0">'使い方'!$A$1:$C$11</definedName>
    <definedName name="_xlnm.Print_Area" localSheetId="1">'総会の設定'!$A$1:$D$24</definedName>
    <definedName name="_xlnm.Print_Area" localSheetId="2">'書面と電子の票'!$A$1:$O$104</definedName>
    <definedName name="_xlnm.Print_Titles" localSheetId="2">'書面と電子の票'!$4:$4</definedName>
    <definedName name="_xlnm.Print_Area" localSheetId="3">'代理人の持ち票'!$A$1:$D$37</definedName>
    <definedName name="_xlnm.Print_Area" localSheetId="4">'会場の票'!$A$1:$I$13</definedName>
    <definedName name="_xlnm.Print_Area" localSheetId="5">'集計'!$A$1:$O$22</definedName>
  </definedNames>
  <calcPr calcId="171027" fullCalcOnLoad="1"/>
</workbook>
</file>

<file path=xl/sharedStrings.xml><?xml version="1.0" encoding="utf-8"?>
<sst xmlns="http://schemas.openxmlformats.org/spreadsheetml/2006/main" count="189" uniqueCount="129">
  <si>
    <t>総会の賛否集計表の使い方</t>
  </si>
  <si>
    <t>色の付いたセルにだけ入力します。ほかのセルは式です。シートは保護してあります（パスワードなし）。</t>
  </si>
  <si>
    <t>段</t>
  </si>
  <si>
    <t>やること</t>
  </si>
  <si>
    <t>使うシート</t>
  </si>
  <si>
    <t>総会の設定に、会員の数・本人出席・委任状の数・議案名・可決に要る賛成・両方に○・無印の扱い、電子で届いた票を受けるかを書く</t>
  </si>
  <si>
    <t>総会の設定</t>
  </si>
  <si>
    <t>前日、数えると決めた書面表決書を、紙もLINE・メールも1人1行で書く</t>
  </si>
  <si>
    <t>書面と電子の票</t>
  </si>
  <si>
    <t>当日の受付で、代理人ごとに預かった委任状の枚数を書く</t>
  </si>
  <si>
    <t>代理人の持ち票</t>
  </si>
  <si>
    <t>採決のたびに、本人の手と代理人の札の数を書く</t>
  </si>
  <si>
    <t>会場の票</t>
  </si>
  <si>
    <t>「数の確かめ」が空なら、議長が読む文を議長に渡す</t>
  </si>
  <si>
    <t>集計</t>
  </si>
  <si>
    <t>この表は数を足すだけです。どの紙を数えるか、両方に○や無印をどう扱うかは、規約と役員会で決めた扱いに従ってください。</t>
  </si>
  <si>
    <t>可決に要る賛成は規約の言い方で変わります。出し方は『総会の成立と議決の数』の記事の集計表で確かめてください。</t>
  </si>
  <si>
    <t>項目</t>
  </si>
  <si>
    <t>入れる値</t>
  </si>
  <si>
    <t>入れ方</t>
  </si>
  <si>
    <t>説明</t>
  </si>
  <si>
    <t>会の名前</t>
  </si>
  <si>
    <t>○○自治会</t>
  </si>
  <si>
    <t>文字</t>
  </si>
  <si>
    <t>集計の表題に出ます</t>
  </si>
  <si>
    <t>総会の日</t>
  </si>
  <si>
    <t>日付</t>
  </si>
  <si>
    <t>例 2027/4/25</t>
  </si>
  <si>
    <t>会員の数</t>
  </si>
  <si>
    <t>1〜2000</t>
  </si>
  <si>
    <t>名簿の会員の数（規約の数え方で。個人か世帯か）</t>
  </si>
  <si>
    <t>本人出席の数</t>
  </si>
  <si>
    <t>0〜2000</t>
  </si>
  <si>
    <t>当日の受付で数えた数</t>
  </si>
  <si>
    <t>委任状の数</t>
  </si>
  <si>
    <t>受付簿の「数える委任状」</t>
  </si>
  <si>
    <t>両方に○・無印の扱い</t>
  </si>
  <si>
    <t>無効として数える</t>
  </si>
  <si>
    <t>選ぶ</t>
  </si>
  <si>
    <t>配った書面表決書に書いた扱いに合わせる</t>
  </si>
  <si>
    <t>電子で届いた票</t>
  </si>
  <si>
    <t>受ける</t>
  </si>
  <si>
    <t>LINE・メールの票を受けると役員会や規約で決めたなら「受ける」</t>
  </si>
  <si>
    <t>書面表決の数</t>
  </si>
  <si>
    <t>式</t>
  </si>
  <si>
    <t>書面と電子の票で「数に入れる」が「はい」の人数</t>
  </si>
  <si>
    <t>出席とみなす数</t>
  </si>
  <si>
    <t>本人出席＋委任状＋書面表決</t>
  </si>
  <si>
    <t>議案の数</t>
  </si>
  <si>
    <t>下の表で議案名を書いた数</t>
  </si>
  <si>
    <t>議案</t>
  </si>
  <si>
    <t>議案名</t>
  </si>
  <si>
    <t>可決に要る賛成</t>
  </si>
  <si>
    <t>備考</t>
  </si>
  <si>
    <t>第1号</t>
  </si>
  <si>
    <t>2026年度 事業報告</t>
  </si>
  <si>
    <t>第2号</t>
  </si>
  <si>
    <t>2026年度 収支決算報告</t>
  </si>
  <si>
    <t>第3号</t>
  </si>
  <si>
    <t>2026年度 監査報告</t>
  </si>
  <si>
    <t>第4号</t>
  </si>
  <si>
    <t>2027年度 事業計画（案）</t>
  </si>
  <si>
    <t>第5号</t>
  </si>
  <si>
    <t>2027年度 収支予算（案）</t>
  </si>
  <si>
    <t>第6号</t>
  </si>
  <si>
    <t>2027年度 役員の選任</t>
  </si>
  <si>
    <t>第7号</t>
  </si>
  <si>
    <t>第8号</t>
  </si>
  <si>
    <t>出席とみなす数は、規約に『委任状・書面表決書を出した会員は出席したものとみなす』がある会の数え方です。その条文が無い会は、総会の成立の記事の集計表で数えます。</t>
  </si>
  <si>
    <t>書面と電子の票（前日まで）</t>
  </si>
  <si>
    <t>数えると決めた書面表決書を、紙もLINE・メールも1人1行で書きます。同じ人から2回届いたら、1行だけ「はい」にします。</t>
  </si>
  <si>
    <t>紙に書いてあるとおりに選ぶ。両方に○や無印をどう数えるかは、総会の設定で選ぶ</t>
  </si>
  <si>
    <t>No</t>
  </si>
  <si>
    <t>班</t>
  </si>
  <si>
    <t>名前</t>
  </si>
  <si>
    <t>届いた形</t>
  </si>
  <si>
    <t>届いた日</t>
  </si>
  <si>
    <t>数に入れる</t>
  </si>
  <si>
    <t>確かめ</t>
  </si>
  <si>
    <t>3班</t>
  </si>
  <si>
    <t>会員18</t>
  </si>
  <si>
    <t>紙</t>
  </si>
  <si>
    <t>はい</t>
  </si>
  <si>
    <t>賛成</t>
  </si>
  <si>
    <t>会員19</t>
  </si>
  <si>
    <t>両方に○</t>
  </si>
  <si>
    <t>会員20</t>
  </si>
  <si>
    <t>電子</t>
  </si>
  <si>
    <t>反対</t>
  </si>
  <si>
    <t>会員21</t>
  </si>
  <si>
    <t>いいえ</t>
  </si>
  <si>
    <t>代理人の持ち票（当日の受付）</t>
  </si>
  <si>
    <t>代理人ごとに、預かった委任状の枚数を書きます（受付簿の「この代理人の枚数」）。</t>
  </si>
  <si>
    <t>代理人の名前</t>
  </si>
  <si>
    <t>預かった枚数</t>
  </si>
  <si>
    <t>会員01</t>
  </si>
  <si>
    <t>会員05</t>
  </si>
  <si>
    <t>議長</t>
  </si>
  <si>
    <t>代理人の欄が空欄の2枚</t>
  </si>
  <si>
    <t>合計</t>
  </si>
  <si>
    <t>委任状の数との比べ</t>
  </si>
  <si>
    <t>会場の票（当日）</t>
  </si>
  <si>
    <t>本人の賛成</t>
  </si>
  <si>
    <t>本人の反対</t>
  </si>
  <si>
    <t>本人の棄権</t>
  </si>
  <si>
    <t>代理人の賛成</t>
  </si>
  <si>
    <t>代理人の反対</t>
  </si>
  <si>
    <t>代理人の棄権</t>
  </si>
  <si>
    <t>会場の合計</t>
  </si>
  <si>
    <t>棄権の人にも手を挙げてもらうと、数え落としが確かめに出ます（私たちの提案）。代理人の数は、挙がった札の数字を足した数です。</t>
  </si>
  <si>
    <t>総会の賛否集計（議長に渡す1枚）</t>
  </si>
  <si>
    <t>出席の内訳</t>
  </si>
  <si>
    <t>本人出席</t>
  </si>
  <si>
    <t>委任状</t>
  </si>
  <si>
    <t>書面表決（紙）</t>
  </si>
  <si>
    <t>書面表決（電子）</t>
  </si>
  <si>
    <t>書面の賛成</t>
  </si>
  <si>
    <t>書面の反対</t>
  </si>
  <si>
    <t>書面の無効</t>
  </si>
  <si>
    <t>会場の賛成</t>
  </si>
  <si>
    <t>会場の反対</t>
  </si>
  <si>
    <t>会場の棄権</t>
  </si>
  <si>
    <t>賛成の合計</t>
  </si>
  <si>
    <t>反対の合計</t>
  </si>
  <si>
    <t>棄権・無効の合計</t>
  </si>
  <si>
    <t>結果</t>
  </si>
  <si>
    <t>数の確かめ</t>
  </si>
  <si>
    <t>議長が読む文</t>
  </si>
  <si>
    <t>書面は紙と電子を合わせた数です。可決に要る賛成は規約の言い方で変わります（総会の成立の記事）。結果は規約の文言どおりに足した数で、どう扱うかは規約と役員会に従います。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</si>
</sst>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&quot;年&quot;m&quot;月&quot;d&quot;日&quot;"/>
    <numFmt numFmtId="165" formatCode="yyyy/m/d"/>
  </numFmts>
  <fonts count="7" x14ac:knownFonts="1">
    <font>
      <color theme="1"/>
      <family val="2"/>
      <scheme val="minor"/>
      <sz val="11"/>
      <name val="Calibri"/>
    </font>
    <font>
      <b/>
      <color rgb="FF0D2B6B"/>
      <sz val="16"/>
    </font>
    <font>
      <color rgb="FF6B7280"/>
      <sz val="10"/>
    </font>
    <font>
      <b/>
      <color rgb="FF0D47A1"/>
    </font>
    <font>
      <b/>
    </font>
    <font>
      <b/>
      <sz val="12"/>
    </font>
    <font>
      <b/>
      <color rgb="FF0D47A1"/>
      <sz val="10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2" borderId="3" xfId="0" applyFill="1" applyBorder="1" applyAlignment="1" applyProtection="1">
      <alignment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0" fillId="2" borderId="3" xfId="0" applyNumberFormat="1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0" fillId="2" borderId="3" xfId="0" applyNumberForma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"/>
  <sheetFormatPr defaultRowHeight="15" outlineLevelRow="0" outlineLevelCol="0" x14ac:dyDescent="55"/>
  <cols>
    <col min="1" max="1" width="6" customWidth="1"/>
    <col min="2" max="2" width="58" customWidth="1"/>
    <col min="3" max="3" width="18" customWidth="1"/>
  </cols>
  <sheetData>
    <row r="1" ht="28" customHeight="1" spans="1:1" x14ac:dyDescent="0.25">
      <c r="A1" s="1" t="s">
        <v>0</v>
      </c>
    </row>
    <row r="2" spans="1:1" x14ac:dyDescent="0.25">
      <c r="A2" s="2" t="s">
        <v>1</v>
      </c>
    </row>
    <row r="3" spans="1:3" x14ac:dyDescent="0.25">
      <c r="A3" s="3" t="s">
        <v>2</v>
      </c>
      <c r="B3" s="3" t="s">
        <v>3</v>
      </c>
      <c r="C3" s="3" t="s">
        <v>4</v>
      </c>
    </row>
    <row r="4" ht="36" customHeight="1" spans="1:3" x14ac:dyDescent="0.25">
      <c r="A4" s="4">
        <v>1</v>
      </c>
      <c r="B4" s="5" t="s">
        <v>5</v>
      </c>
      <c r="C4" s="5" t="s">
        <v>6</v>
      </c>
    </row>
    <row r="5" ht="36" customHeight="1" spans="1:3" x14ac:dyDescent="0.25">
      <c r="A5" s="4">
        <v>2</v>
      </c>
      <c r="B5" s="5" t="s">
        <v>7</v>
      </c>
      <c r="C5" s="5" t="s">
        <v>8</v>
      </c>
    </row>
    <row r="6" ht="36" customHeight="1" spans="1:3" x14ac:dyDescent="0.25">
      <c r="A6" s="4">
        <v>3</v>
      </c>
      <c r="B6" s="5" t="s">
        <v>9</v>
      </c>
      <c r="C6" s="5" t="s">
        <v>10</v>
      </c>
    </row>
    <row r="7" ht="36" customHeight="1" spans="1:3" x14ac:dyDescent="0.25">
      <c r="A7" s="4">
        <v>4</v>
      </c>
      <c r="B7" s="5" t="s">
        <v>11</v>
      </c>
      <c r="C7" s="5" t="s">
        <v>12</v>
      </c>
    </row>
    <row r="8" ht="36" customHeight="1" spans="1:3" x14ac:dyDescent="0.25">
      <c r="A8" s="4">
        <v>5</v>
      </c>
      <c r="B8" s="5" t="s">
        <v>13</v>
      </c>
      <c r="C8" s="5" t="s">
        <v>14</v>
      </c>
    </row>
    <row r="10" ht="36" customHeight="1" spans="1:3" x14ac:dyDescent="0.25">
      <c r="A10" s="6" t="s">
        <v>15</v>
      </c>
      <c r="B10" s="6"/>
      <c r="C10" s="6"/>
    </row>
    <row r="11" ht="36" customHeight="1" spans="1:3" x14ac:dyDescent="0.25">
      <c r="A11" s="6" t="s">
        <v>16</v>
      </c>
      <c r="B11" s="6"/>
      <c r="C11" s="6"/>
    </row>
  </sheetData>
  <sheetProtection sheet="1" formatColumns="0" formatRows="0"/>
  <mergeCells count="2">
    <mergeCell ref="A10:C10"/>
    <mergeCell ref="A11:C11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FormatPr defaultRowHeight="15" outlineLevelRow="0" outlineLevelCol="0" x14ac:dyDescent="55"/>
  <cols>
    <col min="1" max="1" width="22" customWidth="1"/>
    <col min="2" max="2" width="30" customWidth="1"/>
    <col min="3" max="3" width="14" customWidth="1"/>
    <col min="4" max="4" width="40" customWidth="1"/>
  </cols>
  <sheetData>
    <row r="1" ht="28" customHeight="1" spans="1:1" x14ac:dyDescent="0.25">
      <c r="A1" s="1" t="s">
        <v>6</v>
      </c>
    </row>
    <row r="2" spans="1:4" x14ac:dyDescent="0.25">
      <c r="A2" s="3" t="s">
        <v>17</v>
      </c>
      <c r="B2" s="3" t="s">
        <v>18</v>
      </c>
      <c r="C2" s="3" t="s">
        <v>19</v>
      </c>
      <c r="D2" s="3" t="s">
        <v>20</v>
      </c>
    </row>
    <row r="3" ht="30" customHeight="1" spans="1:4" x14ac:dyDescent="0.25">
      <c r="A3" s="5" t="s">
        <v>21</v>
      </c>
      <c r="B3" s="7" t="s">
        <v>22</v>
      </c>
      <c r="C3" s="8" t="s">
        <v>23</v>
      </c>
      <c r="D3" s="9" t="s">
        <v>24</v>
      </c>
    </row>
    <row r="4" ht="30" customHeight="1" spans="1:4" x14ac:dyDescent="0.25">
      <c r="A4" s="5" t="s">
        <v>25</v>
      </c>
      <c r="B4" s="10">
        <v>46502</v>
      </c>
      <c r="C4" s="8" t="s">
        <v>26</v>
      </c>
      <c r="D4" s="9" t="s">
        <v>27</v>
      </c>
    </row>
    <row r="5" ht="30" customHeight="1" spans="1:4" x14ac:dyDescent="0.25">
      <c r="A5" s="5" t="s">
        <v>28</v>
      </c>
      <c r="B5" s="11">
        <v>30</v>
      </c>
      <c r="C5" s="8" t="s">
        <v>29</v>
      </c>
      <c r="D5" s="9" t="s">
        <v>30</v>
      </c>
    </row>
    <row r="6" ht="30" customHeight="1" spans="1:4" x14ac:dyDescent="0.25">
      <c r="A6" s="5" t="s">
        <v>31</v>
      </c>
      <c r="B6" s="11">
        <v>11</v>
      </c>
      <c r="C6" s="8" t="s">
        <v>32</v>
      </c>
      <c r="D6" s="9" t="s">
        <v>33</v>
      </c>
    </row>
    <row r="7" ht="30" customHeight="1" spans="1:4" x14ac:dyDescent="0.25">
      <c r="A7" s="5" t="s">
        <v>34</v>
      </c>
      <c r="B7" s="11">
        <v>6</v>
      </c>
      <c r="C7" s="8" t="s">
        <v>32</v>
      </c>
      <c r="D7" s="9" t="s">
        <v>35</v>
      </c>
    </row>
    <row r="8" ht="30" customHeight="1" spans="1:4" x14ac:dyDescent="0.25">
      <c r="A8" s="5" t="s">
        <v>36</v>
      </c>
      <c r="B8" s="7" t="s">
        <v>37</v>
      </c>
      <c r="C8" s="8" t="s">
        <v>38</v>
      </c>
      <c r="D8" s="9" t="s">
        <v>39</v>
      </c>
    </row>
    <row r="9" ht="30" customHeight="1" spans="1:4" x14ac:dyDescent="0.25">
      <c r="A9" s="5" t="s">
        <v>40</v>
      </c>
      <c r="B9" s="7" t="s">
        <v>41</v>
      </c>
      <c r="C9" s="8" t="s">
        <v>38</v>
      </c>
      <c r="D9" s="9" t="s">
        <v>42</v>
      </c>
    </row>
    <row r="10" ht="30" customHeight="1" spans="1:4" x14ac:dyDescent="0.25">
      <c r="A10" s="12" t="s">
        <v>43</v>
      </c>
      <c r="B10" s="13">
        <f>COUNTIFS('書面と電子の票'!$C$5:$C$104,"&lt;&gt;",'書面と電子の票'!$F$5:$F$104,"はい")</f>
      </c>
      <c r="C10" s="8" t="s">
        <v>44</v>
      </c>
      <c r="D10" s="9" t="s">
        <v>45</v>
      </c>
    </row>
    <row r="11" ht="30" customHeight="1" spans="1:4" x14ac:dyDescent="0.25">
      <c r="A11" s="12" t="s">
        <v>46</v>
      </c>
      <c r="B11" s="13">
        <f>IF(B6="","",N(B6)+N(B7)+B10)</f>
      </c>
      <c r="C11" s="8" t="s">
        <v>44</v>
      </c>
      <c r="D11" s="9" t="s">
        <v>47</v>
      </c>
    </row>
    <row r="12" ht="30" customHeight="1" spans="1:4" x14ac:dyDescent="0.25">
      <c r="A12" s="12" t="s">
        <v>48</v>
      </c>
      <c r="B12" s="13">
        <f>COUNTA(B15:B22)</f>
      </c>
      <c r="C12" s="8" t="s">
        <v>44</v>
      </c>
      <c r="D12" s="9" t="s">
        <v>49</v>
      </c>
    </row>
    <row r="14" ht="30" customHeight="1" spans="1:4" x14ac:dyDescent="0.25">
      <c r="A14" s="3" t="s">
        <v>50</v>
      </c>
      <c r="B14" s="3" t="s">
        <v>51</v>
      </c>
      <c r="C14" s="3" t="s">
        <v>52</v>
      </c>
      <c r="D14" s="3" t="s">
        <v>53</v>
      </c>
    </row>
    <row r="15" ht="22" customHeight="1" spans="1:4" x14ac:dyDescent="0.25">
      <c r="A15" s="4" t="s">
        <v>54</v>
      </c>
      <c r="B15" s="7" t="s">
        <v>55</v>
      </c>
      <c r="C15" s="11">
        <v>11</v>
      </c>
      <c r="D15" s="7"/>
    </row>
    <row r="16" ht="22" customHeight="1" spans="1:4" x14ac:dyDescent="0.25">
      <c r="A16" s="4" t="s">
        <v>56</v>
      </c>
      <c r="B16" s="7" t="s">
        <v>57</v>
      </c>
      <c r="C16" s="11">
        <v>11</v>
      </c>
      <c r="D16" s="7"/>
    </row>
    <row r="17" ht="22" customHeight="1" spans="1:4" x14ac:dyDescent="0.25">
      <c r="A17" s="4" t="s">
        <v>58</v>
      </c>
      <c r="B17" s="7" t="s">
        <v>59</v>
      </c>
      <c r="C17" s="11">
        <v>11</v>
      </c>
      <c r="D17" s="7"/>
    </row>
    <row r="18" ht="22" customHeight="1" spans="1:4" x14ac:dyDescent="0.25">
      <c r="A18" s="4" t="s">
        <v>60</v>
      </c>
      <c r="B18" s="7" t="s">
        <v>61</v>
      </c>
      <c r="C18" s="11">
        <v>11</v>
      </c>
      <c r="D18" s="7"/>
    </row>
    <row r="19" ht="22" customHeight="1" spans="1:4" x14ac:dyDescent="0.25">
      <c r="A19" s="4" t="s">
        <v>62</v>
      </c>
      <c r="B19" s="7" t="s">
        <v>63</v>
      </c>
      <c r="C19" s="11">
        <v>11</v>
      </c>
      <c r="D19" s="7"/>
    </row>
    <row r="20" ht="22" customHeight="1" spans="1:4" x14ac:dyDescent="0.25">
      <c r="A20" s="4" t="s">
        <v>64</v>
      </c>
      <c r="B20" s="7" t="s">
        <v>65</v>
      </c>
      <c r="C20" s="11">
        <v>11</v>
      </c>
      <c r="D20" s="7"/>
    </row>
    <row r="21" ht="22" customHeight="1" spans="1:4" x14ac:dyDescent="0.25">
      <c r="A21" s="4" t="s">
        <v>66</v>
      </c>
      <c r="B21" s="7"/>
      <c r="C21" s="11"/>
      <c r="D21" s="7"/>
    </row>
    <row r="22" ht="22" customHeight="1" spans="1:4" x14ac:dyDescent="0.25">
      <c r="A22" s="4" t="s">
        <v>67</v>
      </c>
      <c r="B22" s="7"/>
      <c r="C22" s="11"/>
      <c r="D22" s="7"/>
    </row>
    <row r="24" ht="40" customHeight="1" spans="1:4" x14ac:dyDescent="0.25">
      <c r="A24" s="14" t="s">
        <v>68</v>
      </c>
      <c r="B24" s="14"/>
      <c r="C24" s="14"/>
      <c r="D24" s="14"/>
    </row>
  </sheetData>
  <sheetProtection sheet="1" formatColumns="0" formatRows="0"/>
  <mergeCells count="1">
    <mergeCell ref="A24:D24"/>
  </mergeCells>
  <dataValidations count="7">
    <dataValidation type="date" allowBlank="1" showErrorMessage="1" errorTitle="日付" error="日付を入れてください（例 2027/4/25）" sqref="B4">
      <formula1>36526</formula1>
      <formula2>73415</formula2>
    </dataValidation>
    <dataValidation type="whole" allowBlank="1" showErrorMessage="1" errorTitle="会員の数" error="1〜2000 の整数を入れてください" sqref="B5">
      <formula1>1</formula1>
      <formula2>2000</formula2>
    </dataValidation>
    <dataValidation type="whole" allowBlank="1" showErrorMessage="1" errorTitle="本人出席の数" error="0〜2000 の整数を入れてください" sqref="B6">
      <formula1>0</formula1>
      <formula2>2000</formula2>
    </dataValidation>
    <dataValidation type="whole" allowBlank="1" showErrorMessage="1" errorTitle="委任状の数" error="0〜2000 の整数を入れてください" sqref="B7">
      <formula1>0</formula1>
      <formula2>2000</formula2>
    </dataValidation>
    <dataValidation type="list" allowBlank="1" showErrorMessage="1" errorTitle="両方に○・無印の扱い" error="「無効として数える」「賛成とみなす」から選んでください" sqref="B8">
      <formula1>"無効として数える,賛成とみなす"</formula1>
    </dataValidation>
    <dataValidation type="list" allowBlank="1" showErrorMessage="1" errorTitle="電子で届いた票" error="「受ける」「受けない」から選んでください" sqref="B9">
      <formula1>"受ける,受けない"</formula1>
    </dataValidation>
    <dataValidation type="whole" allowBlank="1" showErrorMessage="1" errorTitle="可決に要る賛成" error="0〜2000 の整数を入れてください" sqref="C15:C22">
      <formula1>0</formula1>
      <formula2>2000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5" customWidth="1"/>
    <col min="2" max="2" width="7" customWidth="1"/>
    <col min="3" max="3" width="12" customWidth="1"/>
    <col min="5" max="5" width="12" customWidth="1"/>
    <col min="7" max="14" width="10" customWidth="1"/>
    <col min="15" max="15" width="34" customWidth="1"/>
  </cols>
  <sheetData>
    <row r="1" ht="28" customHeight="1" spans="1:15" x14ac:dyDescent="0.25">
      <c r="A1" s="1" t="s">
        <v>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" x14ac:dyDescent="0.25">
      <c r="A2" s="2" t="s">
        <v>70</v>
      </c>
    </row>
    <row r="3" ht="30" customHeight="1" spans="7:14" x14ac:dyDescent="0.25">
      <c r="G3" s="14" t="s">
        <v>71</v>
      </c>
      <c r="H3" s="14"/>
      <c r="I3" s="14"/>
      <c r="J3" s="14"/>
      <c r="K3" s="14"/>
      <c r="L3" s="14"/>
      <c r="M3" s="14"/>
      <c r="N3" s="14"/>
    </row>
    <row r="4" ht="32" customHeight="1" spans="1:15" x14ac:dyDescent="0.25">
      <c r="A4" s="3" t="s">
        <v>72</v>
      </c>
      <c r="B4" s="3" t="s">
        <v>73</v>
      </c>
      <c r="C4" s="3" t="s">
        <v>74</v>
      </c>
      <c r="D4" s="3" t="s">
        <v>75</v>
      </c>
      <c r="E4" s="3" t="s">
        <v>76</v>
      </c>
      <c r="F4" s="3" t="s">
        <v>77</v>
      </c>
      <c r="G4" s="3" t="s">
        <v>54</v>
      </c>
      <c r="H4" s="3" t="s">
        <v>56</v>
      </c>
      <c r="I4" s="3" t="s">
        <v>58</v>
      </c>
      <c r="J4" s="3" t="s">
        <v>60</v>
      </c>
      <c r="K4" s="3" t="s">
        <v>62</v>
      </c>
      <c r="L4" s="3" t="s">
        <v>64</v>
      </c>
      <c r="M4" s="3" t="s">
        <v>66</v>
      </c>
      <c r="N4" s="3" t="s">
        <v>67</v>
      </c>
      <c r="O4" s="3" t="s">
        <v>78</v>
      </c>
    </row>
    <row r="5" ht="20" customHeight="1" spans="1:15" x14ac:dyDescent="0.25">
      <c r="A5" s="4">
        <f>IF(C5="","",ROW()-4)</f>
      </c>
      <c r="B5" s="7" t="s">
        <v>79</v>
      </c>
      <c r="C5" s="7" t="s">
        <v>80</v>
      </c>
      <c r="D5" s="11" t="s">
        <v>81</v>
      </c>
      <c r="E5" s="15">
        <v>46498</v>
      </c>
      <c r="F5" s="11" t="s">
        <v>82</v>
      </c>
      <c r="G5" s="11" t="s">
        <v>83</v>
      </c>
      <c r="H5" s="11" t="s">
        <v>83</v>
      </c>
      <c r="I5" s="11" t="s">
        <v>83</v>
      </c>
      <c r="J5" s="11" t="s">
        <v>83</v>
      </c>
      <c r="K5" s="11" t="s">
        <v>83</v>
      </c>
      <c r="L5" s="11" t="s">
        <v>83</v>
      </c>
      <c r="M5" s="11"/>
      <c r="N5" s="11"/>
      <c r="O5" s="16">
        <f>IF(C5="","",IF(F5="","数に入れるかを選ぶ",IF(AND(F5="はい",COUNTIFS($C$5:$C$104,C5,$F$5:$F$104,"はい")&gt;1),"同じ名前に「はい」が2行。1行だけにする",IF(AND(D5="電子",'総会の設定'!$B$9="受けない"),"電子は受けない設定です",IF(AND(F5="はい",COUNTA(G5:N5)&lt;'総会の設定'!$B$12),"議案の欄が空いています（○が無ければ無印）","")))))</f>
      </c>
    </row>
    <row r="6" ht="20" customHeight="1" spans="1:15" x14ac:dyDescent="0.25">
      <c r="A6" s="4">
        <f>IF(C6="","",ROW()-4)</f>
      </c>
      <c r="B6" s="7" t="s">
        <v>79</v>
      </c>
      <c r="C6" s="7" t="s">
        <v>84</v>
      </c>
      <c r="D6" s="11" t="s">
        <v>81</v>
      </c>
      <c r="E6" s="15">
        <v>46499</v>
      </c>
      <c r="F6" s="11" t="s">
        <v>82</v>
      </c>
      <c r="G6" s="11" t="s">
        <v>83</v>
      </c>
      <c r="H6" s="11" t="s">
        <v>83</v>
      </c>
      <c r="I6" s="11" t="s">
        <v>85</v>
      </c>
      <c r="J6" s="11" t="s">
        <v>83</v>
      </c>
      <c r="K6" s="11" t="s">
        <v>83</v>
      </c>
      <c r="L6" s="11" t="s">
        <v>83</v>
      </c>
      <c r="M6" s="11"/>
      <c r="N6" s="11"/>
      <c r="O6" s="16">
        <f>IF(C6="","",IF(F6="","数に入れるかを選ぶ",IF(AND(F6="はい",COUNTIFS($C$5:$C$104,C6,$F$5:$F$104,"はい")&gt;1),"同じ名前に「はい」が2行。1行だけにする",IF(AND(D6="電子",'総会の設定'!$B$9="受けない"),"電子は受けない設定です",IF(AND(F6="はい",COUNTA(G6:N6)&lt;'総会の設定'!$B$12),"議案の欄が空いています（○が無ければ無印）","")))))</f>
      </c>
    </row>
    <row r="7" ht="20" customHeight="1" spans="1:15" x14ac:dyDescent="0.25">
      <c r="A7" s="4">
        <f>IF(C7="","",ROW()-4)</f>
      </c>
      <c r="B7" s="7" t="s">
        <v>79</v>
      </c>
      <c r="C7" s="7" t="s">
        <v>86</v>
      </c>
      <c r="D7" s="11" t="s">
        <v>87</v>
      </c>
      <c r="E7" s="15">
        <v>46496</v>
      </c>
      <c r="F7" s="11" t="s">
        <v>82</v>
      </c>
      <c r="G7" s="11" t="s">
        <v>83</v>
      </c>
      <c r="H7" s="11" t="s">
        <v>83</v>
      </c>
      <c r="I7" s="11" t="s">
        <v>83</v>
      </c>
      <c r="J7" s="11" t="s">
        <v>83</v>
      </c>
      <c r="K7" s="11" t="s">
        <v>88</v>
      </c>
      <c r="L7" s="11" t="s">
        <v>83</v>
      </c>
      <c r="M7" s="11"/>
      <c r="N7" s="11"/>
      <c r="O7" s="16">
        <f>IF(C7="","",IF(F7="","数に入れるかを選ぶ",IF(AND(F7="はい",COUNTIFS($C$5:$C$104,C7,$F$5:$F$104,"はい")&gt;1),"同じ名前に「はい」が2行。1行だけにする",IF(AND(D7="電子",'総会の設定'!$B$9="受けない"),"電子は受けない設定です",IF(AND(F7="はい",COUNTA(G7:N7)&lt;'総会の設定'!$B$12),"議案の欄が空いています（○が無ければ無印）","")))))</f>
      </c>
    </row>
    <row r="8" ht="20" customHeight="1" spans="1:15" x14ac:dyDescent="0.25">
      <c r="A8" s="4">
        <f>IF(C8="","",ROW()-4)</f>
      </c>
      <c r="B8" s="7" t="s">
        <v>79</v>
      </c>
      <c r="C8" s="7" t="s">
        <v>89</v>
      </c>
      <c r="D8" s="11" t="s">
        <v>87</v>
      </c>
      <c r="E8" s="15">
        <v>46495</v>
      </c>
      <c r="F8" s="11" t="s">
        <v>82</v>
      </c>
      <c r="G8" s="11" t="s">
        <v>83</v>
      </c>
      <c r="H8" s="11" t="s">
        <v>83</v>
      </c>
      <c r="I8" s="11" t="s">
        <v>83</v>
      </c>
      <c r="J8" s="11" t="s">
        <v>83</v>
      </c>
      <c r="K8" s="11" t="s">
        <v>83</v>
      </c>
      <c r="L8" s="11" t="s">
        <v>83</v>
      </c>
      <c r="M8" s="11"/>
      <c r="N8" s="11"/>
      <c r="O8" s="16">
        <f>IF(C8="","",IF(F8="","数に入れるかを選ぶ",IF(AND(F8="はい",COUNTIFS($C$5:$C$104,C8,$F$5:$F$104,"はい")&gt;1),"同じ名前に「はい」が2行。1行だけにする",IF(AND(D8="電子",'総会の設定'!$B$9="受けない"),"電子は受けない設定です",IF(AND(F8="はい",COUNTA(G8:N8)&lt;'総会の設定'!$B$12),"議案の欄が空いています（○が無ければ無印）","")))))</f>
      </c>
    </row>
    <row r="9" ht="20" customHeight="1" spans="1:15" x14ac:dyDescent="0.25">
      <c r="A9" s="4">
        <f>IF(C9="","",ROW()-4)</f>
      </c>
      <c r="B9" s="7" t="s">
        <v>79</v>
      </c>
      <c r="C9" s="7" t="s">
        <v>89</v>
      </c>
      <c r="D9" s="11" t="s">
        <v>81</v>
      </c>
      <c r="E9" s="15">
        <v>46499</v>
      </c>
      <c r="F9" s="11" t="s">
        <v>90</v>
      </c>
      <c r="G9" s="11" t="s">
        <v>83</v>
      </c>
      <c r="H9" s="11" t="s">
        <v>83</v>
      </c>
      <c r="I9" s="11" t="s">
        <v>83</v>
      </c>
      <c r="J9" s="11" t="s">
        <v>83</v>
      </c>
      <c r="K9" s="11" t="s">
        <v>83</v>
      </c>
      <c r="L9" s="11" t="s">
        <v>83</v>
      </c>
      <c r="M9" s="11"/>
      <c r="N9" s="11"/>
      <c r="O9" s="16">
        <f>IF(C9="","",IF(F9="","数に入れるかを選ぶ",IF(AND(F9="はい",COUNTIFS($C$5:$C$104,C9,$F$5:$F$104,"はい")&gt;1),"同じ名前に「はい」が2行。1行だけにする",IF(AND(D9="電子",'総会の設定'!$B$9="受けない"),"電子は受けない設定です",IF(AND(F9="はい",COUNTA(G9:N9)&lt;'総会の設定'!$B$12),"議案の欄が空いています（○が無ければ無印）","")))))</f>
      </c>
    </row>
    <row r="10" ht="20" customHeight="1" spans="1:15" x14ac:dyDescent="0.25">
      <c r="A10" s="4">
        <f>IF(C10="","",ROW()-4)</f>
      </c>
      <c r="B10" s="7"/>
      <c r="C10" s="7"/>
      <c r="D10" s="11"/>
      <c r="E10" s="15"/>
      <c r="F10" s="11"/>
      <c r="G10" s="11"/>
      <c r="H10" s="11"/>
      <c r="I10" s="11"/>
      <c r="J10" s="11"/>
      <c r="K10" s="11"/>
      <c r="L10" s="11"/>
      <c r="M10" s="11"/>
      <c r="N10" s="11"/>
      <c r="O10" s="16">
        <f>IF(C10="","",IF(F10="","数に入れるかを選ぶ",IF(AND(F10="はい",COUNTIFS($C$5:$C$104,C10,$F$5:$F$104,"はい")&gt;1),"同じ名前に「はい」が2行。1行だけにする",IF(AND(D10="電子",'総会の設定'!$B$9="受けない"),"電子は受けない設定です",IF(AND(F10="はい",COUNTA(G10:N10)&lt;'総会の設定'!$B$12),"議案の欄が空いています（○が無ければ無印）","")))))</f>
      </c>
    </row>
    <row r="11" ht="20" customHeight="1" spans="1:15" x14ac:dyDescent="0.25">
      <c r="A11" s="4">
        <f>IF(C11="","",ROW()-4)</f>
      </c>
      <c r="B11" s="7"/>
      <c r="C11" s="7"/>
      <c r="D11" s="11"/>
      <c r="E11" s="15"/>
      <c r="F11" s="11"/>
      <c r="G11" s="11"/>
      <c r="H11" s="11"/>
      <c r="I11" s="11"/>
      <c r="J11" s="11"/>
      <c r="K11" s="11"/>
      <c r="L11" s="11"/>
      <c r="M11" s="11"/>
      <c r="N11" s="11"/>
      <c r="O11" s="16">
        <f>IF(C11="","",IF(F11="","数に入れるかを選ぶ",IF(AND(F11="はい",COUNTIFS($C$5:$C$104,C11,$F$5:$F$104,"はい")&gt;1),"同じ名前に「はい」が2行。1行だけにする",IF(AND(D11="電子",'総会の設定'!$B$9="受けない"),"電子は受けない設定です",IF(AND(F11="はい",COUNTA(G11:N11)&lt;'総会の設定'!$B$12),"議案の欄が空いています（○が無ければ無印）","")))))</f>
      </c>
    </row>
    <row r="12" ht="20" customHeight="1" spans="1:15" x14ac:dyDescent="0.25">
      <c r="A12" s="4">
        <f>IF(C12="","",ROW()-4)</f>
      </c>
      <c r="B12" s="7"/>
      <c r="C12" s="7"/>
      <c r="D12" s="11"/>
      <c r="E12" s="15"/>
      <c r="F12" s="11"/>
      <c r="G12" s="11"/>
      <c r="H12" s="11"/>
      <c r="I12" s="11"/>
      <c r="J12" s="11"/>
      <c r="K12" s="11"/>
      <c r="L12" s="11"/>
      <c r="M12" s="11"/>
      <c r="N12" s="11"/>
      <c r="O12" s="16">
        <f>IF(C12="","",IF(F12="","数に入れるかを選ぶ",IF(AND(F12="はい",COUNTIFS($C$5:$C$104,C12,$F$5:$F$104,"はい")&gt;1),"同じ名前に「はい」が2行。1行だけにする",IF(AND(D12="電子",'総会の設定'!$B$9="受けない"),"電子は受けない設定です",IF(AND(F12="はい",COUNTA(G12:N12)&lt;'総会の設定'!$B$12),"議案の欄が空いています（○が無ければ無印）","")))))</f>
      </c>
    </row>
    <row r="13" ht="20" customHeight="1" spans="1:15" x14ac:dyDescent="0.25">
      <c r="A13" s="4">
        <f>IF(C13="","",ROW()-4)</f>
      </c>
      <c r="B13" s="7"/>
      <c r="C13" s="7"/>
      <c r="D13" s="11"/>
      <c r="E13" s="15"/>
      <c r="F13" s="11"/>
      <c r="G13" s="11"/>
      <c r="H13" s="11"/>
      <c r="I13" s="11"/>
      <c r="J13" s="11"/>
      <c r="K13" s="11"/>
      <c r="L13" s="11"/>
      <c r="M13" s="11"/>
      <c r="N13" s="11"/>
      <c r="O13" s="16">
        <f>IF(C13="","",IF(F13="","数に入れるかを選ぶ",IF(AND(F13="はい",COUNTIFS($C$5:$C$104,C13,$F$5:$F$104,"はい")&gt;1),"同じ名前に「はい」が2行。1行だけにする",IF(AND(D13="電子",'総会の設定'!$B$9="受けない"),"電子は受けない設定です",IF(AND(F13="はい",COUNTA(G13:N13)&lt;'総会の設定'!$B$12),"議案の欄が空いています（○が無ければ無印）","")))))</f>
      </c>
    </row>
    <row r="14" ht="20" customHeight="1" spans="1:15" x14ac:dyDescent="0.25">
      <c r="A14" s="4">
        <f>IF(C14="","",ROW()-4)</f>
      </c>
      <c r="B14" s="7"/>
      <c r="C14" s="7"/>
      <c r="D14" s="11"/>
      <c r="E14" s="15"/>
      <c r="F14" s="11"/>
      <c r="G14" s="11"/>
      <c r="H14" s="11"/>
      <c r="I14" s="11"/>
      <c r="J14" s="11"/>
      <c r="K14" s="11"/>
      <c r="L14" s="11"/>
      <c r="M14" s="11"/>
      <c r="N14" s="11"/>
      <c r="O14" s="16">
        <f>IF(C14="","",IF(F14="","数に入れるかを選ぶ",IF(AND(F14="はい",COUNTIFS($C$5:$C$104,C14,$F$5:$F$104,"はい")&gt;1),"同じ名前に「はい」が2行。1行だけにする",IF(AND(D14="電子",'総会の設定'!$B$9="受けない"),"電子は受けない設定です",IF(AND(F14="はい",COUNTA(G14:N14)&lt;'総会の設定'!$B$12),"議案の欄が空いています（○が無ければ無印）","")))))</f>
      </c>
    </row>
    <row r="15" ht="20" customHeight="1" spans="1:15" x14ac:dyDescent="0.25">
      <c r="A15" s="4">
        <f>IF(C15="","",ROW()-4)</f>
      </c>
      <c r="B15" s="7"/>
      <c r="C15" s="7"/>
      <c r="D15" s="11"/>
      <c r="E15" s="15"/>
      <c r="F15" s="11"/>
      <c r="G15" s="11"/>
      <c r="H15" s="11"/>
      <c r="I15" s="11"/>
      <c r="J15" s="11"/>
      <c r="K15" s="11"/>
      <c r="L15" s="11"/>
      <c r="M15" s="11"/>
      <c r="N15" s="11"/>
      <c r="O15" s="16">
        <f>IF(C15="","",IF(F15="","数に入れるかを選ぶ",IF(AND(F15="はい",COUNTIFS($C$5:$C$104,C15,$F$5:$F$104,"はい")&gt;1),"同じ名前に「はい」が2行。1行だけにする",IF(AND(D15="電子",'総会の設定'!$B$9="受けない"),"電子は受けない設定です",IF(AND(F15="はい",COUNTA(G15:N15)&lt;'総会の設定'!$B$12),"議案の欄が空いています（○が無ければ無印）","")))))</f>
      </c>
    </row>
    <row r="16" ht="20" customHeight="1" spans="1:15" x14ac:dyDescent="0.25">
      <c r="A16" s="4">
        <f>IF(C16="","",ROW()-4)</f>
      </c>
      <c r="B16" s="7"/>
      <c r="C16" s="7"/>
      <c r="D16" s="11"/>
      <c r="E16" s="15"/>
      <c r="F16" s="11"/>
      <c r="G16" s="11"/>
      <c r="H16" s="11"/>
      <c r="I16" s="11"/>
      <c r="J16" s="11"/>
      <c r="K16" s="11"/>
      <c r="L16" s="11"/>
      <c r="M16" s="11"/>
      <c r="N16" s="11"/>
      <c r="O16" s="16">
        <f>IF(C16="","",IF(F16="","数に入れるかを選ぶ",IF(AND(F16="はい",COUNTIFS($C$5:$C$104,C16,$F$5:$F$104,"はい")&gt;1),"同じ名前に「はい」が2行。1行だけにする",IF(AND(D16="電子",'総会の設定'!$B$9="受けない"),"電子は受けない設定です",IF(AND(F16="はい",COUNTA(G16:N16)&lt;'総会の設定'!$B$12),"議案の欄が空いています（○が無ければ無印）","")))))</f>
      </c>
    </row>
    <row r="17" ht="20" customHeight="1" spans="1:15" x14ac:dyDescent="0.25">
      <c r="A17" s="4">
        <f>IF(C17="","",ROW()-4)</f>
      </c>
      <c r="B17" s="7"/>
      <c r="C17" s="7"/>
      <c r="D17" s="11"/>
      <c r="E17" s="15"/>
      <c r="F17" s="11"/>
      <c r="G17" s="11"/>
      <c r="H17" s="11"/>
      <c r="I17" s="11"/>
      <c r="J17" s="11"/>
      <c r="K17" s="11"/>
      <c r="L17" s="11"/>
      <c r="M17" s="11"/>
      <c r="N17" s="11"/>
      <c r="O17" s="16">
        <f>IF(C17="","",IF(F17="","数に入れるかを選ぶ",IF(AND(F17="はい",COUNTIFS($C$5:$C$104,C17,$F$5:$F$104,"はい")&gt;1),"同じ名前に「はい」が2行。1行だけにする",IF(AND(D17="電子",'総会の設定'!$B$9="受けない"),"電子は受けない設定です",IF(AND(F17="はい",COUNTA(G17:N17)&lt;'総会の設定'!$B$12),"議案の欄が空いています（○が無ければ無印）","")))))</f>
      </c>
    </row>
    <row r="18" ht="20" customHeight="1" spans="1:15" x14ac:dyDescent="0.25">
      <c r="A18" s="4">
        <f>IF(C18="","",ROW()-4)</f>
      </c>
      <c r="B18" s="7"/>
      <c r="C18" s="7"/>
      <c r="D18" s="11"/>
      <c r="E18" s="15"/>
      <c r="F18" s="11"/>
      <c r="G18" s="11"/>
      <c r="H18" s="11"/>
      <c r="I18" s="11"/>
      <c r="J18" s="11"/>
      <c r="K18" s="11"/>
      <c r="L18" s="11"/>
      <c r="M18" s="11"/>
      <c r="N18" s="11"/>
      <c r="O18" s="16">
        <f>IF(C18="","",IF(F18="","数に入れるかを選ぶ",IF(AND(F18="はい",COUNTIFS($C$5:$C$104,C18,$F$5:$F$104,"はい")&gt;1),"同じ名前に「はい」が2行。1行だけにする",IF(AND(D18="電子",'総会の設定'!$B$9="受けない"),"電子は受けない設定です",IF(AND(F18="はい",COUNTA(G18:N18)&lt;'総会の設定'!$B$12),"議案の欄が空いています（○が無ければ無印）","")))))</f>
      </c>
    </row>
    <row r="19" ht="20" customHeight="1" spans="1:15" x14ac:dyDescent="0.25">
      <c r="A19" s="4">
        <f>IF(C19="","",ROW()-4)</f>
      </c>
      <c r="B19" s="7"/>
      <c r="C19" s="7"/>
      <c r="D19" s="11"/>
      <c r="E19" s="15"/>
      <c r="F19" s="11"/>
      <c r="G19" s="11"/>
      <c r="H19" s="11"/>
      <c r="I19" s="11"/>
      <c r="J19" s="11"/>
      <c r="K19" s="11"/>
      <c r="L19" s="11"/>
      <c r="M19" s="11"/>
      <c r="N19" s="11"/>
      <c r="O19" s="16">
        <f>IF(C19="","",IF(F19="","数に入れるかを選ぶ",IF(AND(F19="はい",COUNTIFS($C$5:$C$104,C19,$F$5:$F$104,"はい")&gt;1),"同じ名前に「はい」が2行。1行だけにする",IF(AND(D19="電子",'総会の設定'!$B$9="受けない"),"電子は受けない設定です",IF(AND(F19="はい",COUNTA(G19:N19)&lt;'総会の設定'!$B$12),"議案の欄が空いています（○が無ければ無印）","")))))</f>
      </c>
    </row>
    <row r="20" ht="20" customHeight="1" spans="1:15" x14ac:dyDescent="0.25">
      <c r="A20" s="4">
        <f>IF(C20="","",ROW()-4)</f>
      </c>
      <c r="B20" s="7"/>
      <c r="C20" s="7"/>
      <c r="D20" s="11"/>
      <c r="E20" s="15"/>
      <c r="F20" s="11"/>
      <c r="G20" s="11"/>
      <c r="H20" s="11"/>
      <c r="I20" s="11"/>
      <c r="J20" s="11"/>
      <c r="K20" s="11"/>
      <c r="L20" s="11"/>
      <c r="M20" s="11"/>
      <c r="N20" s="11"/>
      <c r="O20" s="16">
        <f>IF(C20="","",IF(F20="","数に入れるかを選ぶ",IF(AND(F20="はい",COUNTIFS($C$5:$C$104,C20,$F$5:$F$104,"はい")&gt;1),"同じ名前に「はい」が2行。1行だけにする",IF(AND(D20="電子",'総会の設定'!$B$9="受けない"),"電子は受けない設定です",IF(AND(F20="はい",COUNTA(G20:N20)&lt;'総会の設定'!$B$12),"議案の欄が空いています（○が無ければ無印）","")))))</f>
      </c>
    </row>
    <row r="21" ht="20" customHeight="1" spans="1:15" x14ac:dyDescent="0.25">
      <c r="A21" s="4">
        <f>IF(C21="","",ROW()-4)</f>
      </c>
      <c r="B21" s="7"/>
      <c r="C21" s="7"/>
      <c r="D21" s="11"/>
      <c r="E21" s="15"/>
      <c r="F21" s="11"/>
      <c r="G21" s="11"/>
      <c r="H21" s="11"/>
      <c r="I21" s="11"/>
      <c r="J21" s="11"/>
      <c r="K21" s="11"/>
      <c r="L21" s="11"/>
      <c r="M21" s="11"/>
      <c r="N21" s="11"/>
      <c r="O21" s="16">
        <f>IF(C21="","",IF(F21="","数に入れるかを選ぶ",IF(AND(F21="はい",COUNTIFS($C$5:$C$104,C21,$F$5:$F$104,"はい")&gt;1),"同じ名前に「はい」が2行。1行だけにする",IF(AND(D21="電子",'総会の設定'!$B$9="受けない"),"電子は受けない設定です",IF(AND(F21="はい",COUNTA(G21:N21)&lt;'総会の設定'!$B$12),"議案の欄が空いています（○が無ければ無印）","")))))</f>
      </c>
    </row>
    <row r="22" ht="20" customHeight="1" spans="1:15" x14ac:dyDescent="0.25">
      <c r="A22" s="4">
        <f>IF(C22="","",ROW()-4)</f>
      </c>
      <c r="B22" s="7"/>
      <c r="C22" s="7"/>
      <c r="D22" s="11"/>
      <c r="E22" s="15"/>
      <c r="F22" s="11"/>
      <c r="G22" s="11"/>
      <c r="H22" s="11"/>
      <c r="I22" s="11"/>
      <c r="J22" s="11"/>
      <c r="K22" s="11"/>
      <c r="L22" s="11"/>
      <c r="M22" s="11"/>
      <c r="N22" s="11"/>
      <c r="O22" s="16">
        <f>IF(C22="","",IF(F22="","数に入れるかを選ぶ",IF(AND(F22="はい",COUNTIFS($C$5:$C$104,C22,$F$5:$F$104,"はい")&gt;1),"同じ名前に「はい」が2行。1行だけにする",IF(AND(D22="電子",'総会の設定'!$B$9="受けない"),"電子は受けない設定です",IF(AND(F22="はい",COUNTA(G22:N22)&lt;'総会の設定'!$B$12),"議案の欄が空いています（○が無ければ無印）","")))))</f>
      </c>
    </row>
    <row r="23" ht="20" customHeight="1" spans="1:15" x14ac:dyDescent="0.25">
      <c r="A23" s="4">
        <f>IF(C23="","",ROW()-4)</f>
      </c>
      <c r="B23" s="7"/>
      <c r="C23" s="7"/>
      <c r="D23" s="11"/>
      <c r="E23" s="15"/>
      <c r="F23" s="11"/>
      <c r="G23" s="11"/>
      <c r="H23" s="11"/>
      <c r="I23" s="11"/>
      <c r="J23" s="11"/>
      <c r="K23" s="11"/>
      <c r="L23" s="11"/>
      <c r="M23" s="11"/>
      <c r="N23" s="11"/>
      <c r="O23" s="16">
        <f>IF(C23="","",IF(F23="","数に入れるかを選ぶ",IF(AND(F23="はい",COUNTIFS($C$5:$C$104,C23,$F$5:$F$104,"はい")&gt;1),"同じ名前に「はい」が2行。1行だけにする",IF(AND(D23="電子",'総会の設定'!$B$9="受けない"),"電子は受けない設定です",IF(AND(F23="はい",COUNTA(G23:N23)&lt;'総会の設定'!$B$12),"議案の欄が空いています（○が無ければ無印）","")))))</f>
      </c>
    </row>
    <row r="24" ht="20" customHeight="1" spans="1:15" x14ac:dyDescent="0.25">
      <c r="A24" s="4">
        <f>IF(C24="","",ROW()-4)</f>
      </c>
      <c r="B24" s="7"/>
      <c r="C24" s="7"/>
      <c r="D24" s="11"/>
      <c r="E24" s="15"/>
      <c r="F24" s="11"/>
      <c r="G24" s="11"/>
      <c r="H24" s="11"/>
      <c r="I24" s="11"/>
      <c r="J24" s="11"/>
      <c r="K24" s="11"/>
      <c r="L24" s="11"/>
      <c r="M24" s="11"/>
      <c r="N24" s="11"/>
      <c r="O24" s="16">
        <f>IF(C24="","",IF(F24="","数に入れるかを選ぶ",IF(AND(F24="はい",COUNTIFS($C$5:$C$104,C24,$F$5:$F$104,"はい")&gt;1),"同じ名前に「はい」が2行。1行だけにする",IF(AND(D24="電子",'総会の設定'!$B$9="受けない"),"電子は受けない設定です",IF(AND(F24="はい",COUNTA(G24:N24)&lt;'総会の設定'!$B$12),"議案の欄が空いています（○が無ければ無印）","")))))</f>
      </c>
    </row>
    <row r="25" ht="20" customHeight="1" spans="1:15" x14ac:dyDescent="0.25">
      <c r="A25" s="4">
        <f>IF(C25="","",ROW()-4)</f>
      </c>
      <c r="B25" s="7"/>
      <c r="C25" s="7"/>
      <c r="D25" s="11"/>
      <c r="E25" s="15"/>
      <c r="F25" s="11"/>
      <c r="G25" s="11"/>
      <c r="H25" s="11"/>
      <c r="I25" s="11"/>
      <c r="J25" s="11"/>
      <c r="K25" s="11"/>
      <c r="L25" s="11"/>
      <c r="M25" s="11"/>
      <c r="N25" s="11"/>
      <c r="O25" s="16">
        <f>IF(C25="","",IF(F25="","数に入れるかを選ぶ",IF(AND(F25="はい",COUNTIFS($C$5:$C$104,C25,$F$5:$F$104,"はい")&gt;1),"同じ名前に「はい」が2行。1行だけにする",IF(AND(D25="電子",'総会の設定'!$B$9="受けない"),"電子は受けない設定です",IF(AND(F25="はい",COUNTA(G25:N25)&lt;'総会の設定'!$B$12),"議案の欄が空いています（○が無ければ無印）","")))))</f>
      </c>
    </row>
    <row r="26" ht="20" customHeight="1" spans="1:15" x14ac:dyDescent="0.25">
      <c r="A26" s="4">
        <f>IF(C26="","",ROW()-4)</f>
      </c>
      <c r="B26" s="7"/>
      <c r="C26" s="7"/>
      <c r="D26" s="11"/>
      <c r="E26" s="15"/>
      <c r="F26" s="11"/>
      <c r="G26" s="11"/>
      <c r="H26" s="11"/>
      <c r="I26" s="11"/>
      <c r="J26" s="11"/>
      <c r="K26" s="11"/>
      <c r="L26" s="11"/>
      <c r="M26" s="11"/>
      <c r="N26" s="11"/>
      <c r="O26" s="16">
        <f>IF(C26="","",IF(F26="","数に入れるかを選ぶ",IF(AND(F26="はい",COUNTIFS($C$5:$C$104,C26,$F$5:$F$104,"はい")&gt;1),"同じ名前に「はい」が2行。1行だけにする",IF(AND(D26="電子",'総会の設定'!$B$9="受けない"),"電子は受けない設定です",IF(AND(F26="はい",COUNTA(G26:N26)&lt;'総会の設定'!$B$12),"議案の欄が空いています（○が無ければ無印）","")))))</f>
      </c>
    </row>
    <row r="27" ht="20" customHeight="1" spans="1:15" x14ac:dyDescent="0.25">
      <c r="A27" s="4">
        <f>IF(C27="","",ROW()-4)</f>
      </c>
      <c r="B27" s="7"/>
      <c r="C27" s="7"/>
      <c r="D27" s="11"/>
      <c r="E27" s="15"/>
      <c r="F27" s="11"/>
      <c r="G27" s="11"/>
      <c r="H27" s="11"/>
      <c r="I27" s="11"/>
      <c r="J27" s="11"/>
      <c r="K27" s="11"/>
      <c r="L27" s="11"/>
      <c r="M27" s="11"/>
      <c r="N27" s="11"/>
      <c r="O27" s="16">
        <f>IF(C27="","",IF(F27="","数に入れるかを選ぶ",IF(AND(F27="はい",COUNTIFS($C$5:$C$104,C27,$F$5:$F$104,"はい")&gt;1),"同じ名前に「はい」が2行。1行だけにする",IF(AND(D27="電子",'総会の設定'!$B$9="受けない"),"電子は受けない設定です",IF(AND(F27="はい",COUNTA(G27:N27)&lt;'総会の設定'!$B$12),"議案の欄が空いています（○が無ければ無印）","")))))</f>
      </c>
    </row>
    <row r="28" ht="20" customHeight="1" spans="1:15" x14ac:dyDescent="0.25">
      <c r="A28" s="4">
        <f>IF(C28="","",ROW()-4)</f>
      </c>
      <c r="B28" s="7"/>
      <c r="C28" s="7"/>
      <c r="D28" s="11"/>
      <c r="E28" s="15"/>
      <c r="F28" s="11"/>
      <c r="G28" s="11"/>
      <c r="H28" s="11"/>
      <c r="I28" s="11"/>
      <c r="J28" s="11"/>
      <c r="K28" s="11"/>
      <c r="L28" s="11"/>
      <c r="M28" s="11"/>
      <c r="N28" s="11"/>
      <c r="O28" s="16">
        <f>IF(C28="","",IF(F28="","数に入れるかを選ぶ",IF(AND(F28="はい",COUNTIFS($C$5:$C$104,C28,$F$5:$F$104,"はい")&gt;1),"同じ名前に「はい」が2行。1行だけにする",IF(AND(D28="電子",'総会の設定'!$B$9="受けない"),"電子は受けない設定です",IF(AND(F28="はい",COUNTA(G28:N28)&lt;'総会の設定'!$B$12),"議案の欄が空いています（○が無ければ無印）","")))))</f>
      </c>
    </row>
    <row r="29" ht="20" customHeight="1" spans="1:15" x14ac:dyDescent="0.25">
      <c r="A29" s="4">
        <f>IF(C29="","",ROW()-4)</f>
      </c>
      <c r="B29" s="7"/>
      <c r="C29" s="7"/>
      <c r="D29" s="11"/>
      <c r="E29" s="15"/>
      <c r="F29" s="11"/>
      <c r="G29" s="11"/>
      <c r="H29" s="11"/>
      <c r="I29" s="11"/>
      <c r="J29" s="11"/>
      <c r="K29" s="11"/>
      <c r="L29" s="11"/>
      <c r="M29" s="11"/>
      <c r="N29" s="11"/>
      <c r="O29" s="16">
        <f>IF(C29="","",IF(F29="","数に入れるかを選ぶ",IF(AND(F29="はい",COUNTIFS($C$5:$C$104,C29,$F$5:$F$104,"はい")&gt;1),"同じ名前に「はい」が2行。1行だけにする",IF(AND(D29="電子",'総会の設定'!$B$9="受けない"),"電子は受けない設定です",IF(AND(F29="はい",COUNTA(G29:N29)&lt;'総会の設定'!$B$12),"議案の欄が空いています（○が無ければ無印）","")))))</f>
      </c>
    </row>
    <row r="30" ht="20" customHeight="1" spans="1:15" x14ac:dyDescent="0.25">
      <c r="A30" s="4">
        <f>IF(C30="","",ROW()-4)</f>
      </c>
      <c r="B30" s="7"/>
      <c r="C30" s="7"/>
      <c r="D30" s="11"/>
      <c r="E30" s="15"/>
      <c r="F30" s="11"/>
      <c r="G30" s="11"/>
      <c r="H30" s="11"/>
      <c r="I30" s="11"/>
      <c r="J30" s="11"/>
      <c r="K30" s="11"/>
      <c r="L30" s="11"/>
      <c r="M30" s="11"/>
      <c r="N30" s="11"/>
      <c r="O30" s="16">
        <f>IF(C30="","",IF(F30="","数に入れるかを選ぶ",IF(AND(F30="はい",COUNTIFS($C$5:$C$104,C30,$F$5:$F$104,"はい")&gt;1),"同じ名前に「はい」が2行。1行だけにする",IF(AND(D30="電子",'総会の設定'!$B$9="受けない"),"電子は受けない設定です",IF(AND(F30="はい",COUNTA(G30:N30)&lt;'総会の設定'!$B$12),"議案の欄が空いています（○が無ければ無印）","")))))</f>
      </c>
    </row>
    <row r="31" ht="20" customHeight="1" spans="1:15" x14ac:dyDescent="0.25">
      <c r="A31" s="4">
        <f>IF(C31="","",ROW()-4)</f>
      </c>
      <c r="B31" s="7"/>
      <c r="C31" s="7"/>
      <c r="D31" s="11"/>
      <c r="E31" s="15"/>
      <c r="F31" s="11"/>
      <c r="G31" s="11"/>
      <c r="H31" s="11"/>
      <c r="I31" s="11"/>
      <c r="J31" s="11"/>
      <c r="K31" s="11"/>
      <c r="L31" s="11"/>
      <c r="M31" s="11"/>
      <c r="N31" s="11"/>
      <c r="O31" s="16">
        <f>IF(C31="","",IF(F31="","数に入れるかを選ぶ",IF(AND(F31="はい",COUNTIFS($C$5:$C$104,C31,$F$5:$F$104,"はい")&gt;1),"同じ名前に「はい」が2行。1行だけにする",IF(AND(D31="電子",'総会の設定'!$B$9="受けない"),"電子は受けない設定です",IF(AND(F31="はい",COUNTA(G31:N31)&lt;'総会の設定'!$B$12),"議案の欄が空いています（○が無ければ無印）","")))))</f>
      </c>
    </row>
    <row r="32" ht="20" customHeight="1" spans="1:15" x14ac:dyDescent="0.25">
      <c r="A32" s="4">
        <f>IF(C32="","",ROW()-4)</f>
      </c>
      <c r="B32" s="7"/>
      <c r="C32" s="7"/>
      <c r="D32" s="11"/>
      <c r="E32" s="15"/>
      <c r="F32" s="11"/>
      <c r="G32" s="11"/>
      <c r="H32" s="11"/>
      <c r="I32" s="11"/>
      <c r="J32" s="11"/>
      <c r="K32" s="11"/>
      <c r="L32" s="11"/>
      <c r="M32" s="11"/>
      <c r="N32" s="11"/>
      <c r="O32" s="16">
        <f>IF(C32="","",IF(F32="","数に入れるかを選ぶ",IF(AND(F32="はい",COUNTIFS($C$5:$C$104,C32,$F$5:$F$104,"はい")&gt;1),"同じ名前に「はい」が2行。1行だけにする",IF(AND(D32="電子",'総会の設定'!$B$9="受けない"),"電子は受けない設定です",IF(AND(F32="はい",COUNTA(G32:N32)&lt;'総会の設定'!$B$12),"議案の欄が空いています（○が無ければ無印）","")))))</f>
      </c>
    </row>
    <row r="33" ht="20" customHeight="1" spans="1:15" x14ac:dyDescent="0.25">
      <c r="A33" s="4">
        <f>IF(C33="","",ROW()-4)</f>
      </c>
      <c r="B33" s="7"/>
      <c r="C33" s="7"/>
      <c r="D33" s="11"/>
      <c r="E33" s="15"/>
      <c r="F33" s="11"/>
      <c r="G33" s="11"/>
      <c r="H33" s="11"/>
      <c r="I33" s="11"/>
      <c r="J33" s="11"/>
      <c r="K33" s="11"/>
      <c r="L33" s="11"/>
      <c r="M33" s="11"/>
      <c r="N33" s="11"/>
      <c r="O33" s="16">
        <f>IF(C33="","",IF(F33="","数に入れるかを選ぶ",IF(AND(F33="はい",COUNTIFS($C$5:$C$104,C33,$F$5:$F$104,"はい")&gt;1),"同じ名前に「はい」が2行。1行だけにする",IF(AND(D33="電子",'総会の設定'!$B$9="受けない"),"電子は受けない設定です",IF(AND(F33="はい",COUNTA(G33:N33)&lt;'総会の設定'!$B$12),"議案の欄が空いています（○が無ければ無印）","")))))</f>
      </c>
    </row>
    <row r="34" ht="20" customHeight="1" spans="1:15" x14ac:dyDescent="0.25">
      <c r="A34" s="4">
        <f>IF(C34="","",ROW()-4)</f>
      </c>
      <c r="B34" s="7"/>
      <c r="C34" s="7"/>
      <c r="D34" s="11"/>
      <c r="E34" s="15"/>
      <c r="F34" s="11"/>
      <c r="G34" s="11"/>
      <c r="H34" s="11"/>
      <c r="I34" s="11"/>
      <c r="J34" s="11"/>
      <c r="K34" s="11"/>
      <c r="L34" s="11"/>
      <c r="M34" s="11"/>
      <c r="N34" s="11"/>
      <c r="O34" s="16">
        <f>IF(C34="","",IF(F34="","数に入れるかを選ぶ",IF(AND(F34="はい",COUNTIFS($C$5:$C$104,C34,$F$5:$F$104,"はい")&gt;1),"同じ名前に「はい」が2行。1行だけにする",IF(AND(D34="電子",'総会の設定'!$B$9="受けない"),"電子は受けない設定です",IF(AND(F34="はい",COUNTA(G34:N34)&lt;'総会の設定'!$B$12),"議案の欄が空いています（○が無ければ無印）","")))))</f>
      </c>
    </row>
    <row r="35" ht="20" customHeight="1" spans="1:15" x14ac:dyDescent="0.25">
      <c r="A35" s="4">
        <f>IF(C35="","",ROW()-4)</f>
      </c>
      <c r="B35" s="7"/>
      <c r="C35" s="7"/>
      <c r="D35" s="11"/>
      <c r="E35" s="15"/>
      <c r="F35" s="11"/>
      <c r="G35" s="11"/>
      <c r="H35" s="11"/>
      <c r="I35" s="11"/>
      <c r="J35" s="11"/>
      <c r="K35" s="11"/>
      <c r="L35" s="11"/>
      <c r="M35" s="11"/>
      <c r="N35" s="11"/>
      <c r="O35" s="16">
        <f>IF(C35="","",IF(F35="","数に入れるかを選ぶ",IF(AND(F35="はい",COUNTIFS($C$5:$C$104,C35,$F$5:$F$104,"はい")&gt;1),"同じ名前に「はい」が2行。1行だけにする",IF(AND(D35="電子",'総会の設定'!$B$9="受けない"),"電子は受けない設定です",IF(AND(F35="はい",COUNTA(G35:N35)&lt;'総会の設定'!$B$12),"議案の欄が空いています（○が無ければ無印）","")))))</f>
      </c>
    </row>
    <row r="36" ht="20" customHeight="1" spans="1:15" x14ac:dyDescent="0.25">
      <c r="A36" s="4">
        <f>IF(C36="","",ROW()-4)</f>
      </c>
      <c r="B36" s="7"/>
      <c r="C36" s="7"/>
      <c r="D36" s="11"/>
      <c r="E36" s="15"/>
      <c r="F36" s="11"/>
      <c r="G36" s="11"/>
      <c r="H36" s="11"/>
      <c r="I36" s="11"/>
      <c r="J36" s="11"/>
      <c r="K36" s="11"/>
      <c r="L36" s="11"/>
      <c r="M36" s="11"/>
      <c r="N36" s="11"/>
      <c r="O36" s="16">
        <f>IF(C36="","",IF(F36="","数に入れるかを選ぶ",IF(AND(F36="はい",COUNTIFS($C$5:$C$104,C36,$F$5:$F$104,"はい")&gt;1),"同じ名前に「はい」が2行。1行だけにする",IF(AND(D36="電子",'総会の設定'!$B$9="受けない"),"電子は受けない設定です",IF(AND(F36="はい",COUNTA(G36:N36)&lt;'総会の設定'!$B$12),"議案の欄が空いています（○が無ければ無印）","")))))</f>
      </c>
    </row>
    <row r="37" ht="20" customHeight="1" spans="1:15" x14ac:dyDescent="0.25">
      <c r="A37" s="4">
        <f>IF(C37="","",ROW()-4)</f>
      </c>
      <c r="B37" s="7"/>
      <c r="C37" s="7"/>
      <c r="D37" s="11"/>
      <c r="E37" s="15"/>
      <c r="F37" s="11"/>
      <c r="G37" s="11"/>
      <c r="H37" s="11"/>
      <c r="I37" s="11"/>
      <c r="J37" s="11"/>
      <c r="K37" s="11"/>
      <c r="L37" s="11"/>
      <c r="M37" s="11"/>
      <c r="N37" s="11"/>
      <c r="O37" s="16">
        <f>IF(C37="","",IF(F37="","数に入れるかを選ぶ",IF(AND(F37="はい",COUNTIFS($C$5:$C$104,C37,$F$5:$F$104,"はい")&gt;1),"同じ名前に「はい」が2行。1行だけにする",IF(AND(D37="電子",'総会の設定'!$B$9="受けない"),"電子は受けない設定です",IF(AND(F37="はい",COUNTA(G37:N37)&lt;'総会の設定'!$B$12),"議案の欄が空いています（○が無ければ無印）","")))))</f>
      </c>
    </row>
    <row r="38" ht="20" customHeight="1" spans="1:15" x14ac:dyDescent="0.25">
      <c r="A38" s="4">
        <f>IF(C38="","",ROW()-4)</f>
      </c>
      <c r="B38" s="7"/>
      <c r="C38" s="7"/>
      <c r="D38" s="11"/>
      <c r="E38" s="15"/>
      <c r="F38" s="11"/>
      <c r="G38" s="11"/>
      <c r="H38" s="11"/>
      <c r="I38" s="11"/>
      <c r="J38" s="11"/>
      <c r="K38" s="11"/>
      <c r="L38" s="11"/>
      <c r="M38" s="11"/>
      <c r="N38" s="11"/>
      <c r="O38" s="16">
        <f>IF(C38="","",IF(F38="","数に入れるかを選ぶ",IF(AND(F38="はい",COUNTIFS($C$5:$C$104,C38,$F$5:$F$104,"はい")&gt;1),"同じ名前に「はい」が2行。1行だけにする",IF(AND(D38="電子",'総会の設定'!$B$9="受けない"),"電子は受けない設定です",IF(AND(F38="はい",COUNTA(G38:N38)&lt;'総会の設定'!$B$12),"議案の欄が空いています（○が無ければ無印）","")))))</f>
      </c>
    </row>
    <row r="39" ht="20" customHeight="1" spans="1:15" x14ac:dyDescent="0.25">
      <c r="A39" s="4">
        <f>IF(C39="","",ROW()-4)</f>
      </c>
      <c r="B39" s="7"/>
      <c r="C39" s="7"/>
      <c r="D39" s="11"/>
      <c r="E39" s="15"/>
      <c r="F39" s="11"/>
      <c r="G39" s="11"/>
      <c r="H39" s="11"/>
      <c r="I39" s="11"/>
      <c r="J39" s="11"/>
      <c r="K39" s="11"/>
      <c r="L39" s="11"/>
      <c r="M39" s="11"/>
      <c r="N39" s="11"/>
      <c r="O39" s="16">
        <f>IF(C39="","",IF(F39="","数に入れるかを選ぶ",IF(AND(F39="はい",COUNTIFS($C$5:$C$104,C39,$F$5:$F$104,"はい")&gt;1),"同じ名前に「はい」が2行。1行だけにする",IF(AND(D39="電子",'総会の設定'!$B$9="受けない"),"電子は受けない設定です",IF(AND(F39="はい",COUNTA(G39:N39)&lt;'総会の設定'!$B$12),"議案の欄が空いています（○が無ければ無印）","")))))</f>
      </c>
    </row>
    <row r="40" ht="20" customHeight="1" spans="1:15" x14ac:dyDescent="0.25">
      <c r="A40" s="4">
        <f>IF(C40="","",ROW()-4)</f>
      </c>
      <c r="B40" s="7"/>
      <c r="C40" s="7"/>
      <c r="D40" s="11"/>
      <c r="E40" s="15"/>
      <c r="F40" s="11"/>
      <c r="G40" s="11"/>
      <c r="H40" s="11"/>
      <c r="I40" s="11"/>
      <c r="J40" s="11"/>
      <c r="K40" s="11"/>
      <c r="L40" s="11"/>
      <c r="M40" s="11"/>
      <c r="N40" s="11"/>
      <c r="O40" s="16">
        <f>IF(C40="","",IF(F40="","数に入れるかを選ぶ",IF(AND(F40="はい",COUNTIFS($C$5:$C$104,C40,$F$5:$F$104,"はい")&gt;1),"同じ名前に「はい」が2行。1行だけにする",IF(AND(D40="電子",'総会の設定'!$B$9="受けない"),"電子は受けない設定です",IF(AND(F40="はい",COUNTA(G40:N40)&lt;'総会の設定'!$B$12),"議案の欄が空いています（○が無ければ無印）","")))))</f>
      </c>
    </row>
    <row r="41" ht="20" customHeight="1" spans="1:15" x14ac:dyDescent="0.25">
      <c r="A41" s="4">
        <f>IF(C41="","",ROW()-4)</f>
      </c>
      <c r="B41" s="7"/>
      <c r="C41" s="7"/>
      <c r="D41" s="11"/>
      <c r="E41" s="15"/>
      <c r="F41" s="11"/>
      <c r="G41" s="11"/>
      <c r="H41" s="11"/>
      <c r="I41" s="11"/>
      <c r="J41" s="11"/>
      <c r="K41" s="11"/>
      <c r="L41" s="11"/>
      <c r="M41" s="11"/>
      <c r="N41" s="11"/>
      <c r="O41" s="16">
        <f>IF(C41="","",IF(F41="","数に入れるかを選ぶ",IF(AND(F41="はい",COUNTIFS($C$5:$C$104,C41,$F$5:$F$104,"はい")&gt;1),"同じ名前に「はい」が2行。1行だけにする",IF(AND(D41="電子",'総会の設定'!$B$9="受けない"),"電子は受けない設定です",IF(AND(F41="はい",COUNTA(G41:N41)&lt;'総会の設定'!$B$12),"議案の欄が空いています（○が無ければ無印）","")))))</f>
      </c>
    </row>
    <row r="42" ht="20" customHeight="1" spans="1:15" x14ac:dyDescent="0.25">
      <c r="A42" s="4">
        <f>IF(C42="","",ROW()-4)</f>
      </c>
      <c r="B42" s="7"/>
      <c r="C42" s="7"/>
      <c r="D42" s="11"/>
      <c r="E42" s="15"/>
      <c r="F42" s="11"/>
      <c r="G42" s="11"/>
      <c r="H42" s="11"/>
      <c r="I42" s="11"/>
      <c r="J42" s="11"/>
      <c r="K42" s="11"/>
      <c r="L42" s="11"/>
      <c r="M42" s="11"/>
      <c r="N42" s="11"/>
      <c r="O42" s="16">
        <f>IF(C42="","",IF(F42="","数に入れるかを選ぶ",IF(AND(F42="はい",COUNTIFS($C$5:$C$104,C42,$F$5:$F$104,"はい")&gt;1),"同じ名前に「はい」が2行。1行だけにする",IF(AND(D42="電子",'総会の設定'!$B$9="受けない"),"電子は受けない設定です",IF(AND(F42="はい",COUNTA(G42:N42)&lt;'総会の設定'!$B$12),"議案の欄が空いています（○が無ければ無印）","")))))</f>
      </c>
    </row>
    <row r="43" ht="20" customHeight="1" spans="1:15" x14ac:dyDescent="0.25">
      <c r="A43" s="4">
        <f>IF(C43="","",ROW()-4)</f>
      </c>
      <c r="B43" s="7"/>
      <c r="C43" s="7"/>
      <c r="D43" s="11"/>
      <c r="E43" s="15"/>
      <c r="F43" s="11"/>
      <c r="G43" s="11"/>
      <c r="H43" s="11"/>
      <c r="I43" s="11"/>
      <c r="J43" s="11"/>
      <c r="K43" s="11"/>
      <c r="L43" s="11"/>
      <c r="M43" s="11"/>
      <c r="N43" s="11"/>
      <c r="O43" s="16">
        <f>IF(C43="","",IF(F43="","数に入れるかを選ぶ",IF(AND(F43="はい",COUNTIFS($C$5:$C$104,C43,$F$5:$F$104,"はい")&gt;1),"同じ名前に「はい」が2行。1行だけにする",IF(AND(D43="電子",'総会の設定'!$B$9="受けない"),"電子は受けない設定です",IF(AND(F43="はい",COUNTA(G43:N43)&lt;'総会の設定'!$B$12),"議案の欄が空いています（○が無ければ無印）","")))))</f>
      </c>
    </row>
    <row r="44" ht="20" customHeight="1" spans="1:15" x14ac:dyDescent="0.25">
      <c r="A44" s="4">
        <f>IF(C44="","",ROW()-4)</f>
      </c>
      <c r="B44" s="7"/>
      <c r="C44" s="7"/>
      <c r="D44" s="11"/>
      <c r="E44" s="15"/>
      <c r="F44" s="11"/>
      <c r="G44" s="11"/>
      <c r="H44" s="11"/>
      <c r="I44" s="11"/>
      <c r="J44" s="11"/>
      <c r="K44" s="11"/>
      <c r="L44" s="11"/>
      <c r="M44" s="11"/>
      <c r="N44" s="11"/>
      <c r="O44" s="16">
        <f>IF(C44="","",IF(F44="","数に入れるかを選ぶ",IF(AND(F44="はい",COUNTIFS($C$5:$C$104,C44,$F$5:$F$104,"はい")&gt;1),"同じ名前に「はい」が2行。1行だけにする",IF(AND(D44="電子",'総会の設定'!$B$9="受けない"),"電子は受けない設定です",IF(AND(F44="はい",COUNTA(G44:N44)&lt;'総会の設定'!$B$12),"議案の欄が空いています（○が無ければ無印）","")))))</f>
      </c>
    </row>
    <row r="45" ht="20" customHeight="1" spans="1:15" x14ac:dyDescent="0.25">
      <c r="A45" s="4">
        <f>IF(C45="","",ROW()-4)</f>
      </c>
      <c r="B45" s="7"/>
      <c r="C45" s="7"/>
      <c r="D45" s="11"/>
      <c r="E45" s="15"/>
      <c r="F45" s="11"/>
      <c r="G45" s="11"/>
      <c r="H45" s="11"/>
      <c r="I45" s="11"/>
      <c r="J45" s="11"/>
      <c r="K45" s="11"/>
      <c r="L45" s="11"/>
      <c r="M45" s="11"/>
      <c r="N45" s="11"/>
      <c r="O45" s="16">
        <f>IF(C45="","",IF(F45="","数に入れるかを選ぶ",IF(AND(F45="はい",COUNTIFS($C$5:$C$104,C45,$F$5:$F$104,"はい")&gt;1),"同じ名前に「はい」が2行。1行だけにする",IF(AND(D45="電子",'総会の設定'!$B$9="受けない"),"電子は受けない設定です",IF(AND(F45="はい",COUNTA(G45:N45)&lt;'総会の設定'!$B$12),"議案の欄が空いています（○が無ければ無印）","")))))</f>
      </c>
    </row>
    <row r="46" ht="20" customHeight="1" spans="1:15" x14ac:dyDescent="0.25">
      <c r="A46" s="4">
        <f>IF(C46="","",ROW()-4)</f>
      </c>
      <c r="B46" s="7"/>
      <c r="C46" s="7"/>
      <c r="D46" s="11"/>
      <c r="E46" s="15"/>
      <c r="F46" s="11"/>
      <c r="G46" s="11"/>
      <c r="H46" s="11"/>
      <c r="I46" s="11"/>
      <c r="J46" s="11"/>
      <c r="K46" s="11"/>
      <c r="L46" s="11"/>
      <c r="M46" s="11"/>
      <c r="N46" s="11"/>
      <c r="O46" s="16">
        <f>IF(C46="","",IF(F46="","数に入れるかを選ぶ",IF(AND(F46="はい",COUNTIFS($C$5:$C$104,C46,$F$5:$F$104,"はい")&gt;1),"同じ名前に「はい」が2行。1行だけにする",IF(AND(D46="電子",'総会の設定'!$B$9="受けない"),"電子は受けない設定です",IF(AND(F46="はい",COUNTA(G46:N46)&lt;'総会の設定'!$B$12),"議案の欄が空いています（○が無ければ無印）","")))))</f>
      </c>
    </row>
    <row r="47" ht="20" customHeight="1" spans="1:15" x14ac:dyDescent="0.25">
      <c r="A47" s="4">
        <f>IF(C47="","",ROW()-4)</f>
      </c>
      <c r="B47" s="7"/>
      <c r="C47" s="7"/>
      <c r="D47" s="11"/>
      <c r="E47" s="15"/>
      <c r="F47" s="11"/>
      <c r="G47" s="11"/>
      <c r="H47" s="11"/>
      <c r="I47" s="11"/>
      <c r="J47" s="11"/>
      <c r="K47" s="11"/>
      <c r="L47" s="11"/>
      <c r="M47" s="11"/>
      <c r="N47" s="11"/>
      <c r="O47" s="16">
        <f>IF(C47="","",IF(F47="","数に入れるかを選ぶ",IF(AND(F47="はい",COUNTIFS($C$5:$C$104,C47,$F$5:$F$104,"はい")&gt;1),"同じ名前に「はい」が2行。1行だけにする",IF(AND(D47="電子",'総会の設定'!$B$9="受けない"),"電子は受けない設定です",IF(AND(F47="はい",COUNTA(G47:N47)&lt;'総会の設定'!$B$12),"議案の欄が空いています（○が無ければ無印）","")))))</f>
      </c>
    </row>
    <row r="48" ht="20" customHeight="1" spans="1:15" x14ac:dyDescent="0.25">
      <c r="A48" s="4">
        <f>IF(C48="","",ROW()-4)</f>
      </c>
      <c r="B48" s="7"/>
      <c r="C48" s="7"/>
      <c r="D48" s="11"/>
      <c r="E48" s="15"/>
      <c r="F48" s="11"/>
      <c r="G48" s="11"/>
      <c r="H48" s="11"/>
      <c r="I48" s="11"/>
      <c r="J48" s="11"/>
      <c r="K48" s="11"/>
      <c r="L48" s="11"/>
      <c r="M48" s="11"/>
      <c r="N48" s="11"/>
      <c r="O48" s="16">
        <f>IF(C48="","",IF(F48="","数に入れるかを選ぶ",IF(AND(F48="はい",COUNTIFS($C$5:$C$104,C48,$F$5:$F$104,"はい")&gt;1),"同じ名前に「はい」が2行。1行だけにする",IF(AND(D48="電子",'総会の設定'!$B$9="受けない"),"電子は受けない設定です",IF(AND(F48="はい",COUNTA(G48:N48)&lt;'総会の設定'!$B$12),"議案の欄が空いています（○が無ければ無印）","")))))</f>
      </c>
    </row>
    <row r="49" ht="20" customHeight="1" spans="1:15" x14ac:dyDescent="0.25">
      <c r="A49" s="4">
        <f>IF(C49="","",ROW()-4)</f>
      </c>
      <c r="B49" s="7"/>
      <c r="C49" s="7"/>
      <c r="D49" s="11"/>
      <c r="E49" s="15"/>
      <c r="F49" s="11"/>
      <c r="G49" s="11"/>
      <c r="H49" s="11"/>
      <c r="I49" s="11"/>
      <c r="J49" s="11"/>
      <c r="K49" s="11"/>
      <c r="L49" s="11"/>
      <c r="M49" s="11"/>
      <c r="N49" s="11"/>
      <c r="O49" s="16">
        <f>IF(C49="","",IF(F49="","数に入れるかを選ぶ",IF(AND(F49="はい",COUNTIFS($C$5:$C$104,C49,$F$5:$F$104,"はい")&gt;1),"同じ名前に「はい」が2行。1行だけにする",IF(AND(D49="電子",'総会の設定'!$B$9="受けない"),"電子は受けない設定です",IF(AND(F49="はい",COUNTA(G49:N49)&lt;'総会の設定'!$B$12),"議案の欄が空いています（○が無ければ無印）","")))))</f>
      </c>
    </row>
    <row r="50" ht="20" customHeight="1" spans="1:15" x14ac:dyDescent="0.25">
      <c r="A50" s="4">
        <f>IF(C50="","",ROW()-4)</f>
      </c>
      <c r="B50" s="7"/>
      <c r="C50" s="7"/>
      <c r="D50" s="11"/>
      <c r="E50" s="15"/>
      <c r="F50" s="11"/>
      <c r="G50" s="11"/>
      <c r="H50" s="11"/>
      <c r="I50" s="11"/>
      <c r="J50" s="11"/>
      <c r="K50" s="11"/>
      <c r="L50" s="11"/>
      <c r="M50" s="11"/>
      <c r="N50" s="11"/>
      <c r="O50" s="16">
        <f>IF(C50="","",IF(F50="","数に入れるかを選ぶ",IF(AND(F50="はい",COUNTIFS($C$5:$C$104,C50,$F$5:$F$104,"はい")&gt;1),"同じ名前に「はい」が2行。1行だけにする",IF(AND(D50="電子",'総会の設定'!$B$9="受けない"),"電子は受けない設定です",IF(AND(F50="はい",COUNTA(G50:N50)&lt;'総会の設定'!$B$12),"議案の欄が空いています（○が無ければ無印）","")))))</f>
      </c>
    </row>
    <row r="51" ht="20" customHeight="1" spans="1:15" x14ac:dyDescent="0.25">
      <c r="A51" s="4">
        <f>IF(C51="","",ROW()-4)</f>
      </c>
      <c r="B51" s="7"/>
      <c r="C51" s="7"/>
      <c r="D51" s="11"/>
      <c r="E51" s="15"/>
      <c r="F51" s="11"/>
      <c r="G51" s="11"/>
      <c r="H51" s="11"/>
      <c r="I51" s="11"/>
      <c r="J51" s="11"/>
      <c r="K51" s="11"/>
      <c r="L51" s="11"/>
      <c r="M51" s="11"/>
      <c r="N51" s="11"/>
      <c r="O51" s="16">
        <f>IF(C51="","",IF(F51="","数に入れるかを選ぶ",IF(AND(F51="はい",COUNTIFS($C$5:$C$104,C51,$F$5:$F$104,"はい")&gt;1),"同じ名前に「はい」が2行。1行だけにする",IF(AND(D51="電子",'総会の設定'!$B$9="受けない"),"電子は受けない設定です",IF(AND(F51="はい",COUNTA(G51:N51)&lt;'総会の設定'!$B$12),"議案の欄が空いています（○が無ければ無印）","")))))</f>
      </c>
    </row>
    <row r="52" ht="20" customHeight="1" spans="1:15" x14ac:dyDescent="0.25">
      <c r="A52" s="4">
        <f>IF(C52="","",ROW()-4)</f>
      </c>
      <c r="B52" s="7"/>
      <c r="C52" s="7"/>
      <c r="D52" s="11"/>
      <c r="E52" s="15"/>
      <c r="F52" s="11"/>
      <c r="G52" s="11"/>
      <c r="H52" s="11"/>
      <c r="I52" s="11"/>
      <c r="J52" s="11"/>
      <c r="K52" s="11"/>
      <c r="L52" s="11"/>
      <c r="M52" s="11"/>
      <c r="N52" s="11"/>
      <c r="O52" s="16">
        <f>IF(C52="","",IF(F52="","数に入れるかを選ぶ",IF(AND(F52="はい",COUNTIFS($C$5:$C$104,C52,$F$5:$F$104,"はい")&gt;1),"同じ名前に「はい」が2行。1行だけにする",IF(AND(D52="電子",'総会の設定'!$B$9="受けない"),"電子は受けない設定です",IF(AND(F52="はい",COUNTA(G52:N52)&lt;'総会の設定'!$B$12),"議案の欄が空いています（○が無ければ無印）","")))))</f>
      </c>
    </row>
    <row r="53" ht="20" customHeight="1" spans="1:15" x14ac:dyDescent="0.25">
      <c r="A53" s="4">
        <f>IF(C53="","",ROW()-4)</f>
      </c>
      <c r="B53" s="7"/>
      <c r="C53" s="7"/>
      <c r="D53" s="11"/>
      <c r="E53" s="15"/>
      <c r="F53" s="11"/>
      <c r="G53" s="11"/>
      <c r="H53" s="11"/>
      <c r="I53" s="11"/>
      <c r="J53" s="11"/>
      <c r="K53" s="11"/>
      <c r="L53" s="11"/>
      <c r="M53" s="11"/>
      <c r="N53" s="11"/>
      <c r="O53" s="16">
        <f>IF(C53="","",IF(F53="","数に入れるかを選ぶ",IF(AND(F53="はい",COUNTIFS($C$5:$C$104,C53,$F$5:$F$104,"はい")&gt;1),"同じ名前に「はい」が2行。1行だけにする",IF(AND(D53="電子",'総会の設定'!$B$9="受けない"),"電子は受けない設定です",IF(AND(F53="はい",COUNTA(G53:N53)&lt;'総会の設定'!$B$12),"議案の欄が空いています（○が無ければ無印）","")))))</f>
      </c>
    </row>
    <row r="54" ht="20" customHeight="1" spans="1:15" x14ac:dyDescent="0.25">
      <c r="A54" s="4">
        <f>IF(C54="","",ROW()-4)</f>
      </c>
      <c r="B54" s="7"/>
      <c r="C54" s="7"/>
      <c r="D54" s="11"/>
      <c r="E54" s="15"/>
      <c r="F54" s="11"/>
      <c r="G54" s="11"/>
      <c r="H54" s="11"/>
      <c r="I54" s="11"/>
      <c r="J54" s="11"/>
      <c r="K54" s="11"/>
      <c r="L54" s="11"/>
      <c r="M54" s="11"/>
      <c r="N54" s="11"/>
      <c r="O54" s="16">
        <f>IF(C54="","",IF(F54="","数に入れるかを選ぶ",IF(AND(F54="はい",COUNTIFS($C$5:$C$104,C54,$F$5:$F$104,"はい")&gt;1),"同じ名前に「はい」が2行。1行だけにする",IF(AND(D54="電子",'総会の設定'!$B$9="受けない"),"電子は受けない設定です",IF(AND(F54="はい",COUNTA(G54:N54)&lt;'総会の設定'!$B$12),"議案の欄が空いています（○が無ければ無印）","")))))</f>
      </c>
    </row>
    <row r="55" ht="20" customHeight="1" spans="1:15" x14ac:dyDescent="0.25">
      <c r="A55" s="4">
        <f>IF(C55="","",ROW()-4)</f>
      </c>
      <c r="B55" s="7"/>
      <c r="C55" s="7"/>
      <c r="D55" s="11"/>
      <c r="E55" s="15"/>
      <c r="F55" s="11"/>
      <c r="G55" s="11"/>
      <c r="H55" s="11"/>
      <c r="I55" s="11"/>
      <c r="J55" s="11"/>
      <c r="K55" s="11"/>
      <c r="L55" s="11"/>
      <c r="M55" s="11"/>
      <c r="N55" s="11"/>
      <c r="O55" s="16">
        <f>IF(C55="","",IF(F55="","数に入れるかを選ぶ",IF(AND(F55="はい",COUNTIFS($C$5:$C$104,C55,$F$5:$F$104,"はい")&gt;1),"同じ名前に「はい」が2行。1行だけにする",IF(AND(D55="電子",'総会の設定'!$B$9="受けない"),"電子は受けない設定です",IF(AND(F55="はい",COUNTA(G55:N55)&lt;'総会の設定'!$B$12),"議案の欄が空いています（○が無ければ無印）","")))))</f>
      </c>
    </row>
    <row r="56" ht="20" customHeight="1" spans="1:15" x14ac:dyDescent="0.25">
      <c r="A56" s="4">
        <f>IF(C56="","",ROW()-4)</f>
      </c>
      <c r="B56" s="7"/>
      <c r="C56" s="7"/>
      <c r="D56" s="11"/>
      <c r="E56" s="15"/>
      <c r="F56" s="11"/>
      <c r="G56" s="11"/>
      <c r="H56" s="11"/>
      <c r="I56" s="11"/>
      <c r="J56" s="11"/>
      <c r="K56" s="11"/>
      <c r="L56" s="11"/>
      <c r="M56" s="11"/>
      <c r="N56" s="11"/>
      <c r="O56" s="16">
        <f>IF(C56="","",IF(F56="","数に入れるかを選ぶ",IF(AND(F56="はい",COUNTIFS($C$5:$C$104,C56,$F$5:$F$104,"はい")&gt;1),"同じ名前に「はい」が2行。1行だけにする",IF(AND(D56="電子",'総会の設定'!$B$9="受けない"),"電子は受けない設定です",IF(AND(F56="はい",COUNTA(G56:N56)&lt;'総会の設定'!$B$12),"議案の欄が空いています（○が無ければ無印）","")))))</f>
      </c>
    </row>
    <row r="57" ht="20" customHeight="1" spans="1:15" x14ac:dyDescent="0.25">
      <c r="A57" s="4">
        <f>IF(C57="","",ROW()-4)</f>
      </c>
      <c r="B57" s="7"/>
      <c r="C57" s="7"/>
      <c r="D57" s="11"/>
      <c r="E57" s="15"/>
      <c r="F57" s="11"/>
      <c r="G57" s="11"/>
      <c r="H57" s="11"/>
      <c r="I57" s="11"/>
      <c r="J57" s="11"/>
      <c r="K57" s="11"/>
      <c r="L57" s="11"/>
      <c r="M57" s="11"/>
      <c r="N57" s="11"/>
      <c r="O57" s="16">
        <f>IF(C57="","",IF(F57="","数に入れるかを選ぶ",IF(AND(F57="はい",COUNTIFS($C$5:$C$104,C57,$F$5:$F$104,"はい")&gt;1),"同じ名前に「はい」が2行。1行だけにする",IF(AND(D57="電子",'総会の設定'!$B$9="受けない"),"電子は受けない設定です",IF(AND(F57="はい",COUNTA(G57:N57)&lt;'総会の設定'!$B$12),"議案の欄が空いています（○が無ければ無印）","")))))</f>
      </c>
    </row>
    <row r="58" ht="20" customHeight="1" spans="1:15" x14ac:dyDescent="0.25">
      <c r="A58" s="4">
        <f>IF(C58="","",ROW()-4)</f>
      </c>
      <c r="B58" s="7"/>
      <c r="C58" s="7"/>
      <c r="D58" s="11"/>
      <c r="E58" s="15"/>
      <c r="F58" s="11"/>
      <c r="G58" s="11"/>
      <c r="H58" s="11"/>
      <c r="I58" s="11"/>
      <c r="J58" s="11"/>
      <c r="K58" s="11"/>
      <c r="L58" s="11"/>
      <c r="M58" s="11"/>
      <c r="N58" s="11"/>
      <c r="O58" s="16">
        <f>IF(C58="","",IF(F58="","数に入れるかを選ぶ",IF(AND(F58="はい",COUNTIFS($C$5:$C$104,C58,$F$5:$F$104,"はい")&gt;1),"同じ名前に「はい」が2行。1行だけにする",IF(AND(D58="電子",'総会の設定'!$B$9="受けない"),"電子は受けない設定です",IF(AND(F58="はい",COUNTA(G58:N58)&lt;'総会の設定'!$B$12),"議案の欄が空いています（○が無ければ無印）","")))))</f>
      </c>
    </row>
    <row r="59" ht="20" customHeight="1" spans="1:15" x14ac:dyDescent="0.25">
      <c r="A59" s="4">
        <f>IF(C59="","",ROW()-4)</f>
      </c>
      <c r="B59" s="7"/>
      <c r="C59" s="7"/>
      <c r="D59" s="11"/>
      <c r="E59" s="15"/>
      <c r="F59" s="11"/>
      <c r="G59" s="11"/>
      <c r="H59" s="11"/>
      <c r="I59" s="11"/>
      <c r="J59" s="11"/>
      <c r="K59" s="11"/>
      <c r="L59" s="11"/>
      <c r="M59" s="11"/>
      <c r="N59" s="11"/>
      <c r="O59" s="16">
        <f>IF(C59="","",IF(F59="","数に入れるかを選ぶ",IF(AND(F59="はい",COUNTIFS($C$5:$C$104,C59,$F$5:$F$104,"はい")&gt;1),"同じ名前に「はい」が2行。1行だけにする",IF(AND(D59="電子",'総会の設定'!$B$9="受けない"),"電子は受けない設定です",IF(AND(F59="はい",COUNTA(G59:N59)&lt;'総会の設定'!$B$12),"議案の欄が空いています（○が無ければ無印）","")))))</f>
      </c>
    </row>
    <row r="60" ht="20" customHeight="1" spans="1:15" x14ac:dyDescent="0.25">
      <c r="A60" s="4">
        <f>IF(C60="","",ROW()-4)</f>
      </c>
      <c r="B60" s="7"/>
      <c r="C60" s="7"/>
      <c r="D60" s="11"/>
      <c r="E60" s="15"/>
      <c r="F60" s="11"/>
      <c r="G60" s="11"/>
      <c r="H60" s="11"/>
      <c r="I60" s="11"/>
      <c r="J60" s="11"/>
      <c r="K60" s="11"/>
      <c r="L60" s="11"/>
      <c r="M60" s="11"/>
      <c r="N60" s="11"/>
      <c r="O60" s="16">
        <f>IF(C60="","",IF(F60="","数に入れるかを選ぶ",IF(AND(F60="はい",COUNTIFS($C$5:$C$104,C60,$F$5:$F$104,"はい")&gt;1),"同じ名前に「はい」が2行。1行だけにする",IF(AND(D60="電子",'総会の設定'!$B$9="受けない"),"電子は受けない設定です",IF(AND(F60="はい",COUNTA(G60:N60)&lt;'総会の設定'!$B$12),"議案の欄が空いています（○が無ければ無印）","")))))</f>
      </c>
    </row>
    <row r="61" ht="20" customHeight="1" spans="1:15" x14ac:dyDescent="0.25">
      <c r="A61" s="4">
        <f>IF(C61="","",ROW()-4)</f>
      </c>
      <c r="B61" s="7"/>
      <c r="C61" s="7"/>
      <c r="D61" s="11"/>
      <c r="E61" s="15"/>
      <c r="F61" s="11"/>
      <c r="G61" s="11"/>
      <c r="H61" s="11"/>
      <c r="I61" s="11"/>
      <c r="J61" s="11"/>
      <c r="K61" s="11"/>
      <c r="L61" s="11"/>
      <c r="M61" s="11"/>
      <c r="N61" s="11"/>
      <c r="O61" s="16">
        <f>IF(C61="","",IF(F61="","数に入れるかを選ぶ",IF(AND(F61="はい",COUNTIFS($C$5:$C$104,C61,$F$5:$F$104,"はい")&gt;1),"同じ名前に「はい」が2行。1行だけにする",IF(AND(D61="電子",'総会の設定'!$B$9="受けない"),"電子は受けない設定です",IF(AND(F61="はい",COUNTA(G61:N61)&lt;'総会の設定'!$B$12),"議案の欄が空いています（○が無ければ無印）","")))))</f>
      </c>
    </row>
    <row r="62" ht="20" customHeight="1" spans="1:15" x14ac:dyDescent="0.25">
      <c r="A62" s="4">
        <f>IF(C62="","",ROW()-4)</f>
      </c>
      <c r="B62" s="7"/>
      <c r="C62" s="7"/>
      <c r="D62" s="11"/>
      <c r="E62" s="15"/>
      <c r="F62" s="11"/>
      <c r="G62" s="11"/>
      <c r="H62" s="11"/>
      <c r="I62" s="11"/>
      <c r="J62" s="11"/>
      <c r="K62" s="11"/>
      <c r="L62" s="11"/>
      <c r="M62" s="11"/>
      <c r="N62" s="11"/>
      <c r="O62" s="16">
        <f>IF(C62="","",IF(F62="","数に入れるかを選ぶ",IF(AND(F62="はい",COUNTIFS($C$5:$C$104,C62,$F$5:$F$104,"はい")&gt;1),"同じ名前に「はい」が2行。1行だけにする",IF(AND(D62="電子",'総会の設定'!$B$9="受けない"),"電子は受けない設定です",IF(AND(F62="はい",COUNTA(G62:N62)&lt;'総会の設定'!$B$12),"議案の欄が空いています（○が無ければ無印）","")))))</f>
      </c>
    </row>
    <row r="63" ht="20" customHeight="1" spans="1:15" x14ac:dyDescent="0.25">
      <c r="A63" s="4">
        <f>IF(C63="","",ROW()-4)</f>
      </c>
      <c r="B63" s="7"/>
      <c r="C63" s="7"/>
      <c r="D63" s="11"/>
      <c r="E63" s="15"/>
      <c r="F63" s="11"/>
      <c r="G63" s="11"/>
      <c r="H63" s="11"/>
      <c r="I63" s="11"/>
      <c r="J63" s="11"/>
      <c r="K63" s="11"/>
      <c r="L63" s="11"/>
      <c r="M63" s="11"/>
      <c r="N63" s="11"/>
      <c r="O63" s="16">
        <f>IF(C63="","",IF(F63="","数に入れるかを選ぶ",IF(AND(F63="はい",COUNTIFS($C$5:$C$104,C63,$F$5:$F$104,"はい")&gt;1),"同じ名前に「はい」が2行。1行だけにする",IF(AND(D63="電子",'総会の設定'!$B$9="受けない"),"電子は受けない設定です",IF(AND(F63="はい",COUNTA(G63:N63)&lt;'総会の設定'!$B$12),"議案の欄が空いています（○が無ければ無印）","")))))</f>
      </c>
    </row>
    <row r="64" ht="20" customHeight="1" spans="1:15" x14ac:dyDescent="0.25">
      <c r="A64" s="4">
        <f>IF(C64="","",ROW()-4)</f>
      </c>
      <c r="B64" s="7"/>
      <c r="C64" s="7"/>
      <c r="D64" s="11"/>
      <c r="E64" s="15"/>
      <c r="F64" s="11"/>
      <c r="G64" s="11"/>
      <c r="H64" s="11"/>
      <c r="I64" s="11"/>
      <c r="J64" s="11"/>
      <c r="K64" s="11"/>
      <c r="L64" s="11"/>
      <c r="M64" s="11"/>
      <c r="N64" s="11"/>
      <c r="O64" s="16">
        <f>IF(C64="","",IF(F64="","数に入れるかを選ぶ",IF(AND(F64="はい",COUNTIFS($C$5:$C$104,C64,$F$5:$F$104,"はい")&gt;1),"同じ名前に「はい」が2行。1行だけにする",IF(AND(D64="電子",'総会の設定'!$B$9="受けない"),"電子は受けない設定です",IF(AND(F64="はい",COUNTA(G64:N64)&lt;'総会の設定'!$B$12),"議案の欄が空いています（○が無ければ無印）","")))))</f>
      </c>
    </row>
    <row r="65" ht="20" customHeight="1" spans="1:15" x14ac:dyDescent="0.25">
      <c r="A65" s="4">
        <f>IF(C65="","",ROW()-4)</f>
      </c>
      <c r="B65" s="7"/>
      <c r="C65" s="7"/>
      <c r="D65" s="11"/>
      <c r="E65" s="15"/>
      <c r="F65" s="11"/>
      <c r="G65" s="11"/>
      <c r="H65" s="11"/>
      <c r="I65" s="11"/>
      <c r="J65" s="11"/>
      <c r="K65" s="11"/>
      <c r="L65" s="11"/>
      <c r="M65" s="11"/>
      <c r="N65" s="11"/>
      <c r="O65" s="16">
        <f>IF(C65="","",IF(F65="","数に入れるかを選ぶ",IF(AND(F65="はい",COUNTIFS($C$5:$C$104,C65,$F$5:$F$104,"はい")&gt;1),"同じ名前に「はい」が2行。1行だけにする",IF(AND(D65="電子",'総会の設定'!$B$9="受けない"),"電子は受けない設定です",IF(AND(F65="はい",COUNTA(G65:N65)&lt;'総会の設定'!$B$12),"議案の欄が空いています（○が無ければ無印）","")))))</f>
      </c>
    </row>
    <row r="66" ht="20" customHeight="1" spans="1:15" x14ac:dyDescent="0.25">
      <c r="A66" s="4">
        <f>IF(C66="","",ROW()-4)</f>
      </c>
      <c r="B66" s="7"/>
      <c r="C66" s="7"/>
      <c r="D66" s="11"/>
      <c r="E66" s="15"/>
      <c r="F66" s="11"/>
      <c r="G66" s="11"/>
      <c r="H66" s="11"/>
      <c r="I66" s="11"/>
      <c r="J66" s="11"/>
      <c r="K66" s="11"/>
      <c r="L66" s="11"/>
      <c r="M66" s="11"/>
      <c r="N66" s="11"/>
      <c r="O66" s="16">
        <f>IF(C66="","",IF(F66="","数に入れるかを選ぶ",IF(AND(F66="はい",COUNTIFS($C$5:$C$104,C66,$F$5:$F$104,"はい")&gt;1),"同じ名前に「はい」が2行。1行だけにする",IF(AND(D66="電子",'総会の設定'!$B$9="受けない"),"電子は受けない設定です",IF(AND(F66="はい",COUNTA(G66:N66)&lt;'総会の設定'!$B$12),"議案の欄が空いています（○が無ければ無印）","")))))</f>
      </c>
    </row>
    <row r="67" ht="20" customHeight="1" spans="1:15" x14ac:dyDescent="0.25">
      <c r="A67" s="4">
        <f>IF(C67="","",ROW()-4)</f>
      </c>
      <c r="B67" s="7"/>
      <c r="C67" s="7"/>
      <c r="D67" s="11"/>
      <c r="E67" s="15"/>
      <c r="F67" s="11"/>
      <c r="G67" s="11"/>
      <c r="H67" s="11"/>
      <c r="I67" s="11"/>
      <c r="J67" s="11"/>
      <c r="K67" s="11"/>
      <c r="L67" s="11"/>
      <c r="M67" s="11"/>
      <c r="N67" s="11"/>
      <c r="O67" s="16">
        <f>IF(C67="","",IF(F67="","数に入れるかを選ぶ",IF(AND(F67="はい",COUNTIFS($C$5:$C$104,C67,$F$5:$F$104,"はい")&gt;1),"同じ名前に「はい」が2行。1行だけにする",IF(AND(D67="電子",'総会の設定'!$B$9="受けない"),"電子は受けない設定です",IF(AND(F67="はい",COUNTA(G67:N67)&lt;'総会の設定'!$B$12),"議案の欄が空いています（○が無ければ無印）","")))))</f>
      </c>
    </row>
    <row r="68" ht="20" customHeight="1" spans="1:15" x14ac:dyDescent="0.25">
      <c r="A68" s="4">
        <f>IF(C68="","",ROW()-4)</f>
      </c>
      <c r="B68" s="7"/>
      <c r="C68" s="7"/>
      <c r="D68" s="11"/>
      <c r="E68" s="15"/>
      <c r="F68" s="11"/>
      <c r="G68" s="11"/>
      <c r="H68" s="11"/>
      <c r="I68" s="11"/>
      <c r="J68" s="11"/>
      <c r="K68" s="11"/>
      <c r="L68" s="11"/>
      <c r="M68" s="11"/>
      <c r="N68" s="11"/>
      <c r="O68" s="16">
        <f>IF(C68="","",IF(F68="","数に入れるかを選ぶ",IF(AND(F68="はい",COUNTIFS($C$5:$C$104,C68,$F$5:$F$104,"はい")&gt;1),"同じ名前に「はい」が2行。1行だけにする",IF(AND(D68="電子",'総会の設定'!$B$9="受けない"),"電子は受けない設定です",IF(AND(F68="はい",COUNTA(G68:N68)&lt;'総会の設定'!$B$12),"議案の欄が空いています（○が無ければ無印）","")))))</f>
      </c>
    </row>
    <row r="69" ht="20" customHeight="1" spans="1:15" x14ac:dyDescent="0.25">
      <c r="A69" s="4">
        <f>IF(C69="","",ROW()-4)</f>
      </c>
      <c r="B69" s="7"/>
      <c r="C69" s="7"/>
      <c r="D69" s="11"/>
      <c r="E69" s="15"/>
      <c r="F69" s="11"/>
      <c r="G69" s="11"/>
      <c r="H69" s="11"/>
      <c r="I69" s="11"/>
      <c r="J69" s="11"/>
      <c r="K69" s="11"/>
      <c r="L69" s="11"/>
      <c r="M69" s="11"/>
      <c r="N69" s="11"/>
      <c r="O69" s="16">
        <f>IF(C69="","",IF(F69="","数に入れるかを選ぶ",IF(AND(F69="はい",COUNTIFS($C$5:$C$104,C69,$F$5:$F$104,"はい")&gt;1),"同じ名前に「はい」が2行。1行だけにする",IF(AND(D69="電子",'総会の設定'!$B$9="受けない"),"電子は受けない設定です",IF(AND(F69="はい",COUNTA(G69:N69)&lt;'総会の設定'!$B$12),"議案の欄が空いています（○が無ければ無印）","")))))</f>
      </c>
    </row>
    <row r="70" ht="20" customHeight="1" spans="1:15" x14ac:dyDescent="0.25">
      <c r="A70" s="4">
        <f>IF(C70="","",ROW()-4)</f>
      </c>
      <c r="B70" s="7"/>
      <c r="C70" s="7"/>
      <c r="D70" s="11"/>
      <c r="E70" s="15"/>
      <c r="F70" s="11"/>
      <c r="G70" s="11"/>
      <c r="H70" s="11"/>
      <c r="I70" s="11"/>
      <c r="J70" s="11"/>
      <c r="K70" s="11"/>
      <c r="L70" s="11"/>
      <c r="M70" s="11"/>
      <c r="N70" s="11"/>
      <c r="O70" s="16">
        <f>IF(C70="","",IF(F70="","数に入れるかを選ぶ",IF(AND(F70="はい",COUNTIFS($C$5:$C$104,C70,$F$5:$F$104,"はい")&gt;1),"同じ名前に「はい」が2行。1行だけにする",IF(AND(D70="電子",'総会の設定'!$B$9="受けない"),"電子は受けない設定です",IF(AND(F70="はい",COUNTA(G70:N70)&lt;'総会の設定'!$B$12),"議案の欄が空いています（○が無ければ無印）","")))))</f>
      </c>
    </row>
    <row r="71" ht="20" customHeight="1" spans="1:15" x14ac:dyDescent="0.25">
      <c r="A71" s="4">
        <f>IF(C71="","",ROW()-4)</f>
      </c>
      <c r="B71" s="7"/>
      <c r="C71" s="7"/>
      <c r="D71" s="11"/>
      <c r="E71" s="15"/>
      <c r="F71" s="11"/>
      <c r="G71" s="11"/>
      <c r="H71" s="11"/>
      <c r="I71" s="11"/>
      <c r="J71" s="11"/>
      <c r="K71" s="11"/>
      <c r="L71" s="11"/>
      <c r="M71" s="11"/>
      <c r="N71" s="11"/>
      <c r="O71" s="16">
        <f>IF(C71="","",IF(F71="","数に入れるかを選ぶ",IF(AND(F71="はい",COUNTIFS($C$5:$C$104,C71,$F$5:$F$104,"はい")&gt;1),"同じ名前に「はい」が2行。1行だけにする",IF(AND(D71="電子",'総会の設定'!$B$9="受けない"),"電子は受けない設定です",IF(AND(F71="はい",COUNTA(G71:N71)&lt;'総会の設定'!$B$12),"議案の欄が空いています（○が無ければ無印）","")))))</f>
      </c>
    </row>
    <row r="72" ht="20" customHeight="1" spans="1:15" x14ac:dyDescent="0.25">
      <c r="A72" s="4">
        <f>IF(C72="","",ROW()-4)</f>
      </c>
      <c r="B72" s="7"/>
      <c r="C72" s="7"/>
      <c r="D72" s="11"/>
      <c r="E72" s="15"/>
      <c r="F72" s="11"/>
      <c r="G72" s="11"/>
      <c r="H72" s="11"/>
      <c r="I72" s="11"/>
      <c r="J72" s="11"/>
      <c r="K72" s="11"/>
      <c r="L72" s="11"/>
      <c r="M72" s="11"/>
      <c r="N72" s="11"/>
      <c r="O72" s="16">
        <f>IF(C72="","",IF(F72="","数に入れるかを選ぶ",IF(AND(F72="はい",COUNTIFS($C$5:$C$104,C72,$F$5:$F$104,"はい")&gt;1),"同じ名前に「はい」が2行。1行だけにする",IF(AND(D72="電子",'総会の設定'!$B$9="受けない"),"電子は受けない設定です",IF(AND(F72="はい",COUNTA(G72:N72)&lt;'総会の設定'!$B$12),"議案の欄が空いています（○が無ければ無印）","")))))</f>
      </c>
    </row>
    <row r="73" ht="20" customHeight="1" spans="1:15" x14ac:dyDescent="0.25">
      <c r="A73" s="4">
        <f>IF(C73="","",ROW()-4)</f>
      </c>
      <c r="B73" s="7"/>
      <c r="C73" s="7"/>
      <c r="D73" s="11"/>
      <c r="E73" s="15"/>
      <c r="F73" s="11"/>
      <c r="G73" s="11"/>
      <c r="H73" s="11"/>
      <c r="I73" s="11"/>
      <c r="J73" s="11"/>
      <c r="K73" s="11"/>
      <c r="L73" s="11"/>
      <c r="M73" s="11"/>
      <c r="N73" s="11"/>
      <c r="O73" s="16">
        <f>IF(C73="","",IF(F73="","数に入れるかを選ぶ",IF(AND(F73="はい",COUNTIFS($C$5:$C$104,C73,$F$5:$F$104,"はい")&gt;1),"同じ名前に「はい」が2行。1行だけにする",IF(AND(D73="電子",'総会の設定'!$B$9="受けない"),"電子は受けない設定です",IF(AND(F73="はい",COUNTA(G73:N73)&lt;'総会の設定'!$B$12),"議案の欄が空いています（○が無ければ無印）","")))))</f>
      </c>
    </row>
    <row r="74" ht="20" customHeight="1" spans="1:15" x14ac:dyDescent="0.25">
      <c r="A74" s="4">
        <f>IF(C74="","",ROW()-4)</f>
      </c>
      <c r="B74" s="7"/>
      <c r="C74" s="7"/>
      <c r="D74" s="11"/>
      <c r="E74" s="15"/>
      <c r="F74" s="11"/>
      <c r="G74" s="11"/>
      <c r="H74" s="11"/>
      <c r="I74" s="11"/>
      <c r="J74" s="11"/>
      <c r="K74" s="11"/>
      <c r="L74" s="11"/>
      <c r="M74" s="11"/>
      <c r="N74" s="11"/>
      <c r="O74" s="16">
        <f>IF(C74="","",IF(F74="","数に入れるかを選ぶ",IF(AND(F74="はい",COUNTIFS($C$5:$C$104,C74,$F$5:$F$104,"はい")&gt;1),"同じ名前に「はい」が2行。1行だけにする",IF(AND(D74="電子",'総会の設定'!$B$9="受けない"),"電子は受けない設定です",IF(AND(F74="はい",COUNTA(G74:N74)&lt;'総会の設定'!$B$12),"議案の欄が空いています（○が無ければ無印）","")))))</f>
      </c>
    </row>
    <row r="75" ht="20" customHeight="1" spans="1:15" x14ac:dyDescent="0.25">
      <c r="A75" s="4">
        <f>IF(C75="","",ROW()-4)</f>
      </c>
      <c r="B75" s="7"/>
      <c r="C75" s="7"/>
      <c r="D75" s="11"/>
      <c r="E75" s="15"/>
      <c r="F75" s="11"/>
      <c r="G75" s="11"/>
      <c r="H75" s="11"/>
      <c r="I75" s="11"/>
      <c r="J75" s="11"/>
      <c r="K75" s="11"/>
      <c r="L75" s="11"/>
      <c r="M75" s="11"/>
      <c r="N75" s="11"/>
      <c r="O75" s="16">
        <f>IF(C75="","",IF(F75="","数に入れるかを選ぶ",IF(AND(F75="はい",COUNTIFS($C$5:$C$104,C75,$F$5:$F$104,"はい")&gt;1),"同じ名前に「はい」が2行。1行だけにする",IF(AND(D75="電子",'総会の設定'!$B$9="受けない"),"電子は受けない設定です",IF(AND(F75="はい",COUNTA(G75:N75)&lt;'総会の設定'!$B$12),"議案の欄が空いています（○が無ければ無印）","")))))</f>
      </c>
    </row>
    <row r="76" ht="20" customHeight="1" spans="1:15" x14ac:dyDescent="0.25">
      <c r="A76" s="4">
        <f>IF(C76="","",ROW()-4)</f>
      </c>
      <c r="B76" s="7"/>
      <c r="C76" s="7"/>
      <c r="D76" s="11"/>
      <c r="E76" s="15"/>
      <c r="F76" s="11"/>
      <c r="G76" s="11"/>
      <c r="H76" s="11"/>
      <c r="I76" s="11"/>
      <c r="J76" s="11"/>
      <c r="K76" s="11"/>
      <c r="L76" s="11"/>
      <c r="M76" s="11"/>
      <c r="N76" s="11"/>
      <c r="O76" s="16">
        <f>IF(C76="","",IF(F76="","数に入れるかを選ぶ",IF(AND(F76="はい",COUNTIFS($C$5:$C$104,C76,$F$5:$F$104,"はい")&gt;1),"同じ名前に「はい」が2行。1行だけにする",IF(AND(D76="電子",'総会の設定'!$B$9="受けない"),"電子は受けない設定です",IF(AND(F76="はい",COUNTA(G76:N76)&lt;'総会の設定'!$B$12),"議案の欄が空いています（○が無ければ無印）","")))))</f>
      </c>
    </row>
    <row r="77" ht="20" customHeight="1" spans="1:15" x14ac:dyDescent="0.25">
      <c r="A77" s="4">
        <f>IF(C77="","",ROW()-4)</f>
      </c>
      <c r="B77" s="7"/>
      <c r="C77" s="7"/>
      <c r="D77" s="11"/>
      <c r="E77" s="15"/>
      <c r="F77" s="11"/>
      <c r="G77" s="11"/>
      <c r="H77" s="11"/>
      <c r="I77" s="11"/>
      <c r="J77" s="11"/>
      <c r="K77" s="11"/>
      <c r="L77" s="11"/>
      <c r="M77" s="11"/>
      <c r="N77" s="11"/>
      <c r="O77" s="16">
        <f>IF(C77="","",IF(F77="","数に入れるかを選ぶ",IF(AND(F77="はい",COUNTIFS($C$5:$C$104,C77,$F$5:$F$104,"はい")&gt;1),"同じ名前に「はい」が2行。1行だけにする",IF(AND(D77="電子",'総会の設定'!$B$9="受けない"),"電子は受けない設定です",IF(AND(F77="はい",COUNTA(G77:N77)&lt;'総会の設定'!$B$12),"議案の欄が空いています（○が無ければ無印）","")))))</f>
      </c>
    </row>
    <row r="78" ht="20" customHeight="1" spans="1:15" x14ac:dyDescent="0.25">
      <c r="A78" s="4">
        <f>IF(C78="","",ROW()-4)</f>
      </c>
      <c r="B78" s="7"/>
      <c r="C78" s="7"/>
      <c r="D78" s="11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6">
        <f>IF(C78="","",IF(F78="","数に入れるかを選ぶ",IF(AND(F78="はい",COUNTIFS($C$5:$C$104,C78,$F$5:$F$104,"はい")&gt;1),"同じ名前に「はい」が2行。1行だけにする",IF(AND(D78="電子",'総会の設定'!$B$9="受けない"),"電子は受けない設定です",IF(AND(F78="はい",COUNTA(G78:N78)&lt;'総会の設定'!$B$12),"議案の欄が空いています（○が無ければ無印）","")))))</f>
      </c>
    </row>
    <row r="79" ht="20" customHeight="1" spans="1:15" x14ac:dyDescent="0.25">
      <c r="A79" s="4">
        <f>IF(C79="","",ROW()-4)</f>
      </c>
      <c r="B79" s="7"/>
      <c r="C79" s="7"/>
      <c r="D79" s="11"/>
      <c r="E79" s="15"/>
      <c r="F79" s="11"/>
      <c r="G79" s="11"/>
      <c r="H79" s="11"/>
      <c r="I79" s="11"/>
      <c r="J79" s="11"/>
      <c r="K79" s="11"/>
      <c r="L79" s="11"/>
      <c r="M79" s="11"/>
      <c r="N79" s="11"/>
      <c r="O79" s="16">
        <f>IF(C79="","",IF(F79="","数に入れるかを選ぶ",IF(AND(F79="はい",COUNTIFS($C$5:$C$104,C79,$F$5:$F$104,"はい")&gt;1),"同じ名前に「はい」が2行。1行だけにする",IF(AND(D79="電子",'総会の設定'!$B$9="受けない"),"電子は受けない設定です",IF(AND(F79="はい",COUNTA(G79:N79)&lt;'総会の設定'!$B$12),"議案の欄が空いています（○が無ければ無印）","")))))</f>
      </c>
    </row>
    <row r="80" ht="20" customHeight="1" spans="1:15" x14ac:dyDescent="0.25">
      <c r="A80" s="4">
        <f>IF(C80="","",ROW()-4)</f>
      </c>
      <c r="B80" s="7"/>
      <c r="C80" s="7"/>
      <c r="D80" s="11"/>
      <c r="E80" s="15"/>
      <c r="F80" s="11"/>
      <c r="G80" s="11"/>
      <c r="H80" s="11"/>
      <c r="I80" s="11"/>
      <c r="J80" s="11"/>
      <c r="K80" s="11"/>
      <c r="L80" s="11"/>
      <c r="M80" s="11"/>
      <c r="N80" s="11"/>
      <c r="O80" s="16">
        <f>IF(C80="","",IF(F80="","数に入れるかを選ぶ",IF(AND(F80="はい",COUNTIFS($C$5:$C$104,C80,$F$5:$F$104,"はい")&gt;1),"同じ名前に「はい」が2行。1行だけにする",IF(AND(D80="電子",'総会の設定'!$B$9="受けない"),"電子は受けない設定です",IF(AND(F80="はい",COUNTA(G80:N80)&lt;'総会の設定'!$B$12),"議案の欄が空いています（○が無ければ無印）","")))))</f>
      </c>
    </row>
    <row r="81" ht="20" customHeight="1" spans="1:15" x14ac:dyDescent="0.25">
      <c r="A81" s="4">
        <f>IF(C81="","",ROW()-4)</f>
      </c>
      <c r="B81" s="7"/>
      <c r="C81" s="7"/>
      <c r="D81" s="11"/>
      <c r="E81" s="15"/>
      <c r="F81" s="11"/>
      <c r="G81" s="11"/>
      <c r="H81" s="11"/>
      <c r="I81" s="11"/>
      <c r="J81" s="11"/>
      <c r="K81" s="11"/>
      <c r="L81" s="11"/>
      <c r="M81" s="11"/>
      <c r="N81" s="11"/>
      <c r="O81" s="16">
        <f>IF(C81="","",IF(F81="","数に入れるかを選ぶ",IF(AND(F81="はい",COUNTIFS($C$5:$C$104,C81,$F$5:$F$104,"はい")&gt;1),"同じ名前に「はい」が2行。1行だけにする",IF(AND(D81="電子",'総会の設定'!$B$9="受けない"),"電子は受けない設定です",IF(AND(F81="はい",COUNTA(G81:N81)&lt;'総会の設定'!$B$12),"議案の欄が空いています（○が無ければ無印）","")))))</f>
      </c>
    </row>
    <row r="82" ht="20" customHeight="1" spans="1:15" x14ac:dyDescent="0.25">
      <c r="A82" s="4">
        <f>IF(C82="","",ROW()-4)</f>
      </c>
      <c r="B82" s="7"/>
      <c r="C82" s="7"/>
      <c r="D82" s="11"/>
      <c r="E82" s="15"/>
      <c r="F82" s="11"/>
      <c r="G82" s="11"/>
      <c r="H82" s="11"/>
      <c r="I82" s="11"/>
      <c r="J82" s="11"/>
      <c r="K82" s="11"/>
      <c r="L82" s="11"/>
      <c r="M82" s="11"/>
      <c r="N82" s="11"/>
      <c r="O82" s="16">
        <f>IF(C82="","",IF(F82="","数に入れるかを選ぶ",IF(AND(F82="はい",COUNTIFS($C$5:$C$104,C82,$F$5:$F$104,"はい")&gt;1),"同じ名前に「はい」が2行。1行だけにする",IF(AND(D82="電子",'総会の設定'!$B$9="受けない"),"電子は受けない設定です",IF(AND(F82="はい",COUNTA(G82:N82)&lt;'総会の設定'!$B$12),"議案の欄が空いています（○が無ければ無印）","")))))</f>
      </c>
    </row>
    <row r="83" ht="20" customHeight="1" spans="1:15" x14ac:dyDescent="0.25">
      <c r="A83" s="4">
        <f>IF(C83="","",ROW()-4)</f>
      </c>
      <c r="B83" s="7"/>
      <c r="C83" s="7"/>
      <c r="D83" s="11"/>
      <c r="E83" s="15"/>
      <c r="F83" s="11"/>
      <c r="G83" s="11"/>
      <c r="H83" s="11"/>
      <c r="I83" s="11"/>
      <c r="J83" s="11"/>
      <c r="K83" s="11"/>
      <c r="L83" s="11"/>
      <c r="M83" s="11"/>
      <c r="N83" s="11"/>
      <c r="O83" s="16">
        <f>IF(C83="","",IF(F83="","数に入れるかを選ぶ",IF(AND(F83="はい",COUNTIFS($C$5:$C$104,C83,$F$5:$F$104,"はい")&gt;1),"同じ名前に「はい」が2行。1行だけにする",IF(AND(D83="電子",'総会の設定'!$B$9="受けない"),"電子は受けない設定です",IF(AND(F83="はい",COUNTA(G83:N83)&lt;'総会の設定'!$B$12),"議案の欄が空いています（○が無ければ無印）","")))))</f>
      </c>
    </row>
    <row r="84" ht="20" customHeight="1" spans="1:15" x14ac:dyDescent="0.25">
      <c r="A84" s="4">
        <f>IF(C84="","",ROW()-4)</f>
      </c>
      <c r="B84" s="7"/>
      <c r="C84" s="7"/>
      <c r="D84" s="11"/>
      <c r="E84" s="15"/>
      <c r="F84" s="11"/>
      <c r="G84" s="11"/>
      <c r="H84" s="11"/>
      <c r="I84" s="11"/>
      <c r="J84" s="11"/>
      <c r="K84" s="11"/>
      <c r="L84" s="11"/>
      <c r="M84" s="11"/>
      <c r="N84" s="11"/>
      <c r="O84" s="16">
        <f>IF(C84="","",IF(F84="","数に入れるかを選ぶ",IF(AND(F84="はい",COUNTIFS($C$5:$C$104,C84,$F$5:$F$104,"はい")&gt;1),"同じ名前に「はい」が2行。1行だけにする",IF(AND(D84="電子",'総会の設定'!$B$9="受けない"),"電子は受けない設定です",IF(AND(F84="はい",COUNTA(G84:N84)&lt;'総会の設定'!$B$12),"議案の欄が空いています（○が無ければ無印）","")))))</f>
      </c>
    </row>
    <row r="85" ht="20" customHeight="1" spans="1:15" x14ac:dyDescent="0.25">
      <c r="A85" s="4">
        <f>IF(C85="","",ROW()-4)</f>
      </c>
      <c r="B85" s="7"/>
      <c r="C85" s="7"/>
      <c r="D85" s="11"/>
      <c r="E85" s="15"/>
      <c r="F85" s="11"/>
      <c r="G85" s="11"/>
      <c r="H85" s="11"/>
      <c r="I85" s="11"/>
      <c r="J85" s="11"/>
      <c r="K85" s="11"/>
      <c r="L85" s="11"/>
      <c r="M85" s="11"/>
      <c r="N85" s="11"/>
      <c r="O85" s="16">
        <f>IF(C85="","",IF(F85="","数に入れるかを選ぶ",IF(AND(F85="はい",COUNTIFS($C$5:$C$104,C85,$F$5:$F$104,"はい")&gt;1),"同じ名前に「はい」が2行。1行だけにする",IF(AND(D85="電子",'総会の設定'!$B$9="受けない"),"電子は受けない設定です",IF(AND(F85="はい",COUNTA(G85:N85)&lt;'総会の設定'!$B$12),"議案の欄が空いています（○が無ければ無印）","")))))</f>
      </c>
    </row>
    <row r="86" ht="20" customHeight="1" spans="1:15" x14ac:dyDescent="0.25">
      <c r="A86" s="4">
        <f>IF(C86="","",ROW()-4)</f>
      </c>
      <c r="B86" s="7"/>
      <c r="C86" s="7"/>
      <c r="D86" s="11"/>
      <c r="E86" s="15"/>
      <c r="F86" s="11"/>
      <c r="G86" s="11"/>
      <c r="H86" s="11"/>
      <c r="I86" s="11"/>
      <c r="J86" s="11"/>
      <c r="K86" s="11"/>
      <c r="L86" s="11"/>
      <c r="M86" s="11"/>
      <c r="N86" s="11"/>
      <c r="O86" s="16">
        <f>IF(C86="","",IF(F86="","数に入れるかを選ぶ",IF(AND(F86="はい",COUNTIFS($C$5:$C$104,C86,$F$5:$F$104,"はい")&gt;1),"同じ名前に「はい」が2行。1行だけにする",IF(AND(D86="電子",'総会の設定'!$B$9="受けない"),"電子は受けない設定です",IF(AND(F86="はい",COUNTA(G86:N86)&lt;'総会の設定'!$B$12),"議案の欄が空いています（○が無ければ無印）","")))))</f>
      </c>
    </row>
    <row r="87" ht="20" customHeight="1" spans="1:15" x14ac:dyDescent="0.25">
      <c r="A87" s="4">
        <f>IF(C87="","",ROW()-4)</f>
      </c>
      <c r="B87" s="7"/>
      <c r="C87" s="7"/>
      <c r="D87" s="11"/>
      <c r="E87" s="15"/>
      <c r="F87" s="11"/>
      <c r="G87" s="11"/>
      <c r="H87" s="11"/>
      <c r="I87" s="11"/>
      <c r="J87" s="11"/>
      <c r="K87" s="11"/>
      <c r="L87" s="11"/>
      <c r="M87" s="11"/>
      <c r="N87" s="11"/>
      <c r="O87" s="16">
        <f>IF(C87="","",IF(F87="","数に入れるかを選ぶ",IF(AND(F87="はい",COUNTIFS($C$5:$C$104,C87,$F$5:$F$104,"はい")&gt;1),"同じ名前に「はい」が2行。1行だけにする",IF(AND(D87="電子",'総会の設定'!$B$9="受けない"),"電子は受けない設定です",IF(AND(F87="はい",COUNTA(G87:N87)&lt;'総会の設定'!$B$12),"議案の欄が空いています（○が無ければ無印）","")))))</f>
      </c>
    </row>
    <row r="88" ht="20" customHeight="1" spans="1:15" x14ac:dyDescent="0.25">
      <c r="A88" s="4">
        <f>IF(C88="","",ROW()-4)</f>
      </c>
      <c r="B88" s="7"/>
      <c r="C88" s="7"/>
      <c r="D88" s="11"/>
      <c r="E88" s="15"/>
      <c r="F88" s="11"/>
      <c r="G88" s="11"/>
      <c r="H88" s="11"/>
      <c r="I88" s="11"/>
      <c r="J88" s="11"/>
      <c r="K88" s="11"/>
      <c r="L88" s="11"/>
      <c r="M88" s="11"/>
      <c r="N88" s="11"/>
      <c r="O88" s="16">
        <f>IF(C88="","",IF(F88="","数に入れるかを選ぶ",IF(AND(F88="はい",COUNTIFS($C$5:$C$104,C88,$F$5:$F$104,"はい")&gt;1),"同じ名前に「はい」が2行。1行だけにする",IF(AND(D88="電子",'総会の設定'!$B$9="受けない"),"電子は受けない設定です",IF(AND(F88="はい",COUNTA(G88:N88)&lt;'総会の設定'!$B$12),"議案の欄が空いています（○が無ければ無印）","")))))</f>
      </c>
    </row>
    <row r="89" ht="20" customHeight="1" spans="1:15" x14ac:dyDescent="0.25">
      <c r="A89" s="4">
        <f>IF(C89="","",ROW()-4)</f>
      </c>
      <c r="B89" s="7"/>
      <c r="C89" s="7"/>
      <c r="D89" s="11"/>
      <c r="E89" s="15"/>
      <c r="F89" s="11"/>
      <c r="G89" s="11"/>
      <c r="H89" s="11"/>
      <c r="I89" s="11"/>
      <c r="J89" s="11"/>
      <c r="K89" s="11"/>
      <c r="L89" s="11"/>
      <c r="M89" s="11"/>
      <c r="N89" s="11"/>
      <c r="O89" s="16">
        <f>IF(C89="","",IF(F89="","数に入れるかを選ぶ",IF(AND(F89="はい",COUNTIFS($C$5:$C$104,C89,$F$5:$F$104,"はい")&gt;1),"同じ名前に「はい」が2行。1行だけにする",IF(AND(D89="電子",'総会の設定'!$B$9="受けない"),"電子は受けない設定です",IF(AND(F89="はい",COUNTA(G89:N89)&lt;'総会の設定'!$B$12),"議案の欄が空いています（○が無ければ無印）","")))))</f>
      </c>
    </row>
    <row r="90" ht="20" customHeight="1" spans="1:15" x14ac:dyDescent="0.25">
      <c r="A90" s="4">
        <f>IF(C90="","",ROW()-4)</f>
      </c>
      <c r="B90" s="7"/>
      <c r="C90" s="7"/>
      <c r="D90" s="11"/>
      <c r="E90" s="15"/>
      <c r="F90" s="11"/>
      <c r="G90" s="11"/>
      <c r="H90" s="11"/>
      <c r="I90" s="11"/>
      <c r="J90" s="11"/>
      <c r="K90" s="11"/>
      <c r="L90" s="11"/>
      <c r="M90" s="11"/>
      <c r="N90" s="11"/>
      <c r="O90" s="16">
        <f>IF(C90="","",IF(F90="","数に入れるかを選ぶ",IF(AND(F90="はい",COUNTIFS($C$5:$C$104,C90,$F$5:$F$104,"はい")&gt;1),"同じ名前に「はい」が2行。1行だけにする",IF(AND(D90="電子",'総会の設定'!$B$9="受けない"),"電子は受けない設定です",IF(AND(F90="はい",COUNTA(G90:N90)&lt;'総会の設定'!$B$12),"議案の欄が空いています（○が無ければ無印）","")))))</f>
      </c>
    </row>
    <row r="91" ht="20" customHeight="1" spans="1:15" x14ac:dyDescent="0.25">
      <c r="A91" s="4">
        <f>IF(C91="","",ROW()-4)</f>
      </c>
      <c r="B91" s="7"/>
      <c r="C91" s="7"/>
      <c r="D91" s="11"/>
      <c r="E91" s="15"/>
      <c r="F91" s="11"/>
      <c r="G91" s="11"/>
      <c r="H91" s="11"/>
      <c r="I91" s="11"/>
      <c r="J91" s="11"/>
      <c r="K91" s="11"/>
      <c r="L91" s="11"/>
      <c r="M91" s="11"/>
      <c r="N91" s="11"/>
      <c r="O91" s="16">
        <f>IF(C91="","",IF(F91="","数に入れるかを選ぶ",IF(AND(F91="はい",COUNTIFS($C$5:$C$104,C91,$F$5:$F$104,"はい")&gt;1),"同じ名前に「はい」が2行。1行だけにする",IF(AND(D91="電子",'総会の設定'!$B$9="受けない"),"電子は受けない設定です",IF(AND(F91="はい",COUNTA(G91:N91)&lt;'総会の設定'!$B$12),"議案の欄が空いています（○が無ければ無印）","")))))</f>
      </c>
    </row>
    <row r="92" ht="20" customHeight="1" spans="1:15" x14ac:dyDescent="0.25">
      <c r="A92" s="4">
        <f>IF(C92="","",ROW()-4)</f>
      </c>
      <c r="B92" s="7"/>
      <c r="C92" s="7"/>
      <c r="D92" s="11"/>
      <c r="E92" s="15"/>
      <c r="F92" s="11"/>
      <c r="G92" s="11"/>
      <c r="H92" s="11"/>
      <c r="I92" s="11"/>
      <c r="J92" s="11"/>
      <c r="K92" s="11"/>
      <c r="L92" s="11"/>
      <c r="M92" s="11"/>
      <c r="N92" s="11"/>
      <c r="O92" s="16">
        <f>IF(C92="","",IF(F92="","数に入れるかを選ぶ",IF(AND(F92="はい",COUNTIFS($C$5:$C$104,C92,$F$5:$F$104,"はい")&gt;1),"同じ名前に「はい」が2行。1行だけにする",IF(AND(D92="電子",'総会の設定'!$B$9="受けない"),"電子は受けない設定です",IF(AND(F92="はい",COUNTA(G92:N92)&lt;'総会の設定'!$B$12),"議案の欄が空いています（○が無ければ無印）","")))))</f>
      </c>
    </row>
    <row r="93" ht="20" customHeight="1" spans="1:15" x14ac:dyDescent="0.25">
      <c r="A93" s="4">
        <f>IF(C93="","",ROW()-4)</f>
      </c>
      <c r="B93" s="7"/>
      <c r="C93" s="7"/>
      <c r="D93" s="11"/>
      <c r="E93" s="15"/>
      <c r="F93" s="11"/>
      <c r="G93" s="11"/>
      <c r="H93" s="11"/>
      <c r="I93" s="11"/>
      <c r="J93" s="11"/>
      <c r="K93" s="11"/>
      <c r="L93" s="11"/>
      <c r="M93" s="11"/>
      <c r="N93" s="11"/>
      <c r="O93" s="16">
        <f>IF(C93="","",IF(F93="","数に入れるかを選ぶ",IF(AND(F93="はい",COUNTIFS($C$5:$C$104,C93,$F$5:$F$104,"はい")&gt;1),"同じ名前に「はい」が2行。1行だけにする",IF(AND(D93="電子",'総会の設定'!$B$9="受けない"),"電子は受けない設定です",IF(AND(F93="はい",COUNTA(G93:N93)&lt;'総会の設定'!$B$12),"議案の欄が空いています（○が無ければ無印）","")))))</f>
      </c>
    </row>
    <row r="94" ht="20" customHeight="1" spans="1:15" x14ac:dyDescent="0.25">
      <c r="A94" s="4">
        <f>IF(C94="","",ROW()-4)</f>
      </c>
      <c r="B94" s="7"/>
      <c r="C94" s="7"/>
      <c r="D94" s="11"/>
      <c r="E94" s="15"/>
      <c r="F94" s="11"/>
      <c r="G94" s="11"/>
      <c r="H94" s="11"/>
      <c r="I94" s="11"/>
      <c r="J94" s="11"/>
      <c r="K94" s="11"/>
      <c r="L94" s="11"/>
      <c r="M94" s="11"/>
      <c r="N94" s="11"/>
      <c r="O94" s="16">
        <f>IF(C94="","",IF(F94="","数に入れるかを選ぶ",IF(AND(F94="はい",COUNTIFS($C$5:$C$104,C94,$F$5:$F$104,"はい")&gt;1),"同じ名前に「はい」が2行。1行だけにする",IF(AND(D94="電子",'総会の設定'!$B$9="受けない"),"電子は受けない設定です",IF(AND(F94="はい",COUNTA(G94:N94)&lt;'総会の設定'!$B$12),"議案の欄が空いています（○が無ければ無印）","")))))</f>
      </c>
    </row>
    <row r="95" ht="20" customHeight="1" spans="1:15" x14ac:dyDescent="0.25">
      <c r="A95" s="4">
        <f>IF(C95="","",ROW()-4)</f>
      </c>
      <c r="B95" s="7"/>
      <c r="C95" s="7"/>
      <c r="D95" s="11"/>
      <c r="E95" s="15"/>
      <c r="F95" s="11"/>
      <c r="G95" s="11"/>
      <c r="H95" s="11"/>
      <c r="I95" s="11"/>
      <c r="J95" s="11"/>
      <c r="K95" s="11"/>
      <c r="L95" s="11"/>
      <c r="M95" s="11"/>
      <c r="N95" s="11"/>
      <c r="O95" s="16">
        <f>IF(C95="","",IF(F95="","数に入れるかを選ぶ",IF(AND(F95="はい",COUNTIFS($C$5:$C$104,C95,$F$5:$F$104,"はい")&gt;1),"同じ名前に「はい」が2行。1行だけにする",IF(AND(D95="電子",'総会の設定'!$B$9="受けない"),"電子は受けない設定です",IF(AND(F95="はい",COUNTA(G95:N95)&lt;'総会の設定'!$B$12),"議案の欄が空いています（○が無ければ無印）","")))))</f>
      </c>
    </row>
    <row r="96" ht="20" customHeight="1" spans="1:15" x14ac:dyDescent="0.25">
      <c r="A96" s="4">
        <f>IF(C96="","",ROW()-4)</f>
      </c>
      <c r="B96" s="7"/>
      <c r="C96" s="7"/>
      <c r="D96" s="11"/>
      <c r="E96" s="15"/>
      <c r="F96" s="11"/>
      <c r="G96" s="11"/>
      <c r="H96" s="11"/>
      <c r="I96" s="11"/>
      <c r="J96" s="11"/>
      <c r="K96" s="11"/>
      <c r="L96" s="11"/>
      <c r="M96" s="11"/>
      <c r="N96" s="11"/>
      <c r="O96" s="16">
        <f>IF(C96="","",IF(F96="","数に入れるかを選ぶ",IF(AND(F96="はい",COUNTIFS($C$5:$C$104,C96,$F$5:$F$104,"はい")&gt;1),"同じ名前に「はい」が2行。1行だけにする",IF(AND(D96="電子",'総会の設定'!$B$9="受けない"),"電子は受けない設定です",IF(AND(F96="はい",COUNTA(G96:N96)&lt;'総会の設定'!$B$12),"議案の欄が空いています（○が無ければ無印）","")))))</f>
      </c>
    </row>
    <row r="97" ht="20" customHeight="1" spans="1:15" x14ac:dyDescent="0.25">
      <c r="A97" s="4">
        <f>IF(C97="","",ROW()-4)</f>
      </c>
      <c r="B97" s="7"/>
      <c r="C97" s="7"/>
      <c r="D97" s="11"/>
      <c r="E97" s="15"/>
      <c r="F97" s="11"/>
      <c r="G97" s="11"/>
      <c r="H97" s="11"/>
      <c r="I97" s="11"/>
      <c r="J97" s="11"/>
      <c r="K97" s="11"/>
      <c r="L97" s="11"/>
      <c r="M97" s="11"/>
      <c r="N97" s="11"/>
      <c r="O97" s="16">
        <f>IF(C97="","",IF(F97="","数に入れるかを選ぶ",IF(AND(F97="はい",COUNTIFS($C$5:$C$104,C97,$F$5:$F$104,"はい")&gt;1),"同じ名前に「はい」が2行。1行だけにする",IF(AND(D97="電子",'総会の設定'!$B$9="受けない"),"電子は受けない設定です",IF(AND(F97="はい",COUNTA(G97:N97)&lt;'総会の設定'!$B$12),"議案の欄が空いています（○が無ければ無印）","")))))</f>
      </c>
    </row>
    <row r="98" ht="20" customHeight="1" spans="1:15" x14ac:dyDescent="0.25">
      <c r="A98" s="4">
        <f>IF(C98="","",ROW()-4)</f>
      </c>
      <c r="B98" s="7"/>
      <c r="C98" s="7"/>
      <c r="D98" s="11"/>
      <c r="E98" s="15"/>
      <c r="F98" s="11"/>
      <c r="G98" s="11"/>
      <c r="H98" s="11"/>
      <c r="I98" s="11"/>
      <c r="J98" s="11"/>
      <c r="K98" s="11"/>
      <c r="L98" s="11"/>
      <c r="M98" s="11"/>
      <c r="N98" s="11"/>
      <c r="O98" s="16">
        <f>IF(C98="","",IF(F98="","数に入れるかを選ぶ",IF(AND(F98="はい",COUNTIFS($C$5:$C$104,C98,$F$5:$F$104,"はい")&gt;1),"同じ名前に「はい」が2行。1行だけにする",IF(AND(D98="電子",'総会の設定'!$B$9="受けない"),"電子は受けない設定です",IF(AND(F98="はい",COUNTA(G98:N98)&lt;'総会の設定'!$B$12),"議案の欄が空いています（○が無ければ無印）","")))))</f>
      </c>
    </row>
    <row r="99" ht="20" customHeight="1" spans="1:15" x14ac:dyDescent="0.25">
      <c r="A99" s="4">
        <f>IF(C99="","",ROW()-4)</f>
      </c>
      <c r="B99" s="7"/>
      <c r="C99" s="7"/>
      <c r="D99" s="11"/>
      <c r="E99" s="15"/>
      <c r="F99" s="11"/>
      <c r="G99" s="11"/>
      <c r="H99" s="11"/>
      <c r="I99" s="11"/>
      <c r="J99" s="11"/>
      <c r="K99" s="11"/>
      <c r="L99" s="11"/>
      <c r="M99" s="11"/>
      <c r="N99" s="11"/>
      <c r="O99" s="16">
        <f>IF(C99="","",IF(F99="","数に入れるかを選ぶ",IF(AND(F99="はい",COUNTIFS($C$5:$C$104,C99,$F$5:$F$104,"はい")&gt;1),"同じ名前に「はい」が2行。1行だけにする",IF(AND(D99="電子",'総会の設定'!$B$9="受けない"),"電子は受けない設定です",IF(AND(F99="はい",COUNTA(G99:N99)&lt;'総会の設定'!$B$12),"議案の欄が空いています（○が無ければ無印）","")))))</f>
      </c>
    </row>
    <row r="100" ht="20" customHeight="1" spans="1:15" x14ac:dyDescent="0.25">
      <c r="A100" s="4">
        <f>IF(C100="","",ROW()-4)</f>
      </c>
      <c r="B100" s="7"/>
      <c r="C100" s="7"/>
      <c r="D100" s="11"/>
      <c r="E100" s="15"/>
      <c r="F100" s="11"/>
      <c r="G100" s="11"/>
      <c r="H100" s="11"/>
      <c r="I100" s="11"/>
      <c r="J100" s="11"/>
      <c r="K100" s="11"/>
      <c r="L100" s="11"/>
      <c r="M100" s="11"/>
      <c r="N100" s="11"/>
      <c r="O100" s="16">
        <f>IF(C100="","",IF(F100="","数に入れるかを選ぶ",IF(AND(F100="はい",COUNTIFS($C$5:$C$104,C100,$F$5:$F$104,"はい")&gt;1),"同じ名前に「はい」が2行。1行だけにする",IF(AND(D100="電子",'総会の設定'!$B$9="受けない"),"電子は受けない設定です",IF(AND(F100="はい",COUNTA(G100:N100)&lt;'総会の設定'!$B$12),"議案の欄が空いています（○が無ければ無印）","")))))</f>
      </c>
    </row>
    <row r="101" ht="20" customHeight="1" spans="1:15" x14ac:dyDescent="0.25">
      <c r="A101" s="4">
        <f>IF(C101="","",ROW()-4)</f>
      </c>
      <c r="B101" s="7"/>
      <c r="C101" s="7"/>
      <c r="D101" s="11"/>
      <c r="E101" s="15"/>
      <c r="F101" s="11"/>
      <c r="G101" s="11"/>
      <c r="H101" s="11"/>
      <c r="I101" s="11"/>
      <c r="J101" s="11"/>
      <c r="K101" s="11"/>
      <c r="L101" s="11"/>
      <c r="M101" s="11"/>
      <c r="N101" s="11"/>
      <c r="O101" s="16">
        <f>IF(C101="","",IF(F101="","数に入れるかを選ぶ",IF(AND(F101="はい",COUNTIFS($C$5:$C$104,C101,$F$5:$F$104,"はい")&gt;1),"同じ名前に「はい」が2行。1行だけにする",IF(AND(D101="電子",'総会の設定'!$B$9="受けない"),"電子は受けない設定です",IF(AND(F101="はい",COUNTA(G101:N101)&lt;'総会の設定'!$B$12),"議案の欄が空いています（○が無ければ無印）","")))))</f>
      </c>
    </row>
    <row r="102" ht="20" customHeight="1" spans="1:15" x14ac:dyDescent="0.25">
      <c r="A102" s="4">
        <f>IF(C102="","",ROW()-4)</f>
      </c>
      <c r="B102" s="7"/>
      <c r="C102" s="7"/>
      <c r="D102" s="11"/>
      <c r="E102" s="15"/>
      <c r="F102" s="11"/>
      <c r="G102" s="11"/>
      <c r="H102" s="11"/>
      <c r="I102" s="11"/>
      <c r="J102" s="11"/>
      <c r="K102" s="11"/>
      <c r="L102" s="11"/>
      <c r="M102" s="11"/>
      <c r="N102" s="11"/>
      <c r="O102" s="16">
        <f>IF(C102="","",IF(F102="","数に入れるかを選ぶ",IF(AND(F102="はい",COUNTIFS($C$5:$C$104,C102,$F$5:$F$104,"はい")&gt;1),"同じ名前に「はい」が2行。1行だけにする",IF(AND(D102="電子",'総会の設定'!$B$9="受けない"),"電子は受けない設定です",IF(AND(F102="はい",COUNTA(G102:N102)&lt;'総会の設定'!$B$12),"議案の欄が空いています（○が無ければ無印）","")))))</f>
      </c>
    </row>
    <row r="103" ht="20" customHeight="1" spans="1:15" x14ac:dyDescent="0.25">
      <c r="A103" s="4">
        <f>IF(C103="","",ROW()-4)</f>
      </c>
      <c r="B103" s="7"/>
      <c r="C103" s="7"/>
      <c r="D103" s="11"/>
      <c r="E103" s="15"/>
      <c r="F103" s="11"/>
      <c r="G103" s="11"/>
      <c r="H103" s="11"/>
      <c r="I103" s="11"/>
      <c r="J103" s="11"/>
      <c r="K103" s="11"/>
      <c r="L103" s="11"/>
      <c r="M103" s="11"/>
      <c r="N103" s="11"/>
      <c r="O103" s="16">
        <f>IF(C103="","",IF(F103="","数に入れるかを選ぶ",IF(AND(F103="はい",COUNTIFS($C$5:$C$104,C103,$F$5:$F$104,"はい")&gt;1),"同じ名前に「はい」が2行。1行だけにする",IF(AND(D103="電子",'総会の設定'!$B$9="受けない"),"電子は受けない設定です",IF(AND(F103="はい",COUNTA(G103:N103)&lt;'総会の設定'!$B$12),"議案の欄が空いています（○が無ければ無印）","")))))</f>
      </c>
    </row>
    <row r="104" ht="20" customHeight="1" spans="1:15" x14ac:dyDescent="0.25">
      <c r="A104" s="4">
        <f>IF(C104="","",ROW()-4)</f>
      </c>
      <c r="B104" s="7"/>
      <c r="C104" s="7"/>
      <c r="D104" s="11"/>
      <c r="E104" s="15"/>
      <c r="F104" s="11"/>
      <c r="G104" s="11"/>
      <c r="H104" s="11"/>
      <c r="I104" s="11"/>
      <c r="J104" s="11"/>
      <c r="K104" s="11"/>
      <c r="L104" s="11"/>
      <c r="M104" s="11"/>
      <c r="N104" s="11"/>
      <c r="O104" s="16">
        <f>IF(C104="","",IF(F104="","数に入れるかを選ぶ",IF(AND(F104="はい",COUNTIFS($C$5:$C$104,C104,$F$5:$F$104,"はい")&gt;1),"同じ名前に「はい」が2行。1行だけにする",IF(AND(D104="電子",'総会の設定'!$B$9="受けない"),"電子は受けない設定です",IF(AND(F104="はい",COUNTA(G104:N104)&lt;'総会の設定'!$B$12),"議案の欄が空いています（○が無ければ無印）","")))))</f>
      </c>
    </row>
  </sheetData>
  <sheetProtection sheet="1" formatColumns="0" formatRows="0"/>
  <mergeCells count="2">
    <mergeCell ref="A1:O1"/>
    <mergeCell ref="G3:N3"/>
  </mergeCells>
  <dataValidations count="8">
    <dataValidation type="list" allowBlank="1" showErrorMessage="1" errorTitle="届いた形" error="「紙」「電子」から選んでください" sqref="D10:D104">
      <formula1>"紙,電子"</formula1>
    </dataValidation>
    <dataValidation type="list" allowBlank="1" showErrorMessage="1" errorTitle="届いた形" error="「紙」「電子」から選んでください" sqref="D5:D104">
      <formula1>"紙,電子"</formula1>
    </dataValidation>
    <dataValidation type="date" allowBlank="1" showErrorMessage="1" errorTitle="日付" error="日付を入れてください（例 2027/4/25）" sqref="E10:E104">
      <formula1>36526</formula1>
      <formula2>73415</formula2>
    </dataValidation>
    <dataValidation type="date" allowBlank="1" showErrorMessage="1" errorTitle="日付" error="日付を入れてください（例 2027/4/25）" sqref="E5:E104">
      <formula1>36526</formula1>
      <formula2>73415</formula2>
    </dataValidation>
    <dataValidation type="list" allowBlank="1" showErrorMessage="1" errorTitle="数に入れる" error="「はい」「いいえ」から選んでください" sqref="F10:F104">
      <formula1>"はい,いいえ"</formula1>
    </dataValidation>
    <dataValidation type="list" allowBlank="1" showErrorMessage="1" errorTitle="数に入れる" error="「はい」「いいえ」から選んでください" sqref="F5:F104">
      <formula1>"はい,いいえ"</formula1>
    </dataValidation>
    <dataValidation type="list" allowBlank="1" showErrorMessage="1" errorTitle="賛否" error="「賛成」「反対」「両方に○」「無印」から選んでください" sqref="G10:N104">
      <formula1>"賛成,反対,両方に○,無印"</formula1>
    </dataValidation>
    <dataValidation type="list" allowBlank="1" showErrorMessage="1" errorTitle="賛否" error="「賛成」「反対」「両方に○」「無印」から選んでください" sqref="G5:N104">
      <formula1>"賛成,反対,両方に○,無印"</formula1>
    </dataValidation>
  </dataValidations>
  <pageMargins left="0.5" right="0.5" top="0.6" bottom="0.6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3" width="22" customWidth="1"/>
    <col min="4" max="4" width="36" customWidth="1"/>
  </cols>
  <sheetData>
    <row r="1" ht="28" customHeight="1" spans="1:4" x14ac:dyDescent="0.25">
      <c r="A1" s="1" t="s">
        <v>91</v>
      </c>
      <c r="B1" s="1"/>
      <c r="C1" s="1"/>
      <c r="D1" s="1"/>
    </row>
    <row r="2" spans="1:1" x14ac:dyDescent="0.25">
      <c r="A2" s="2" t="s">
        <v>92</v>
      </c>
    </row>
    <row r="4" ht="28" customHeight="1" spans="1:4" x14ac:dyDescent="0.25">
      <c r="A4" s="3" t="s">
        <v>72</v>
      </c>
      <c r="B4" s="3" t="s">
        <v>93</v>
      </c>
      <c r="C4" s="3" t="s">
        <v>94</v>
      </c>
      <c r="D4" s="3" t="s">
        <v>53</v>
      </c>
    </row>
    <row r="5" ht="20" customHeight="1" spans="1:4" x14ac:dyDescent="0.25">
      <c r="A5" s="4">
        <f>IF(B5="","",ROW()-4)</f>
      </c>
      <c r="B5" s="7" t="s">
        <v>95</v>
      </c>
      <c r="C5" s="11">
        <v>3</v>
      </c>
      <c r="D5" s="7"/>
    </row>
    <row r="6" ht="20" customHeight="1" spans="1:4" x14ac:dyDescent="0.25">
      <c r="A6" s="4">
        <f>IF(B6="","",ROW()-4)</f>
      </c>
      <c r="B6" s="7" t="s">
        <v>96</v>
      </c>
      <c r="C6" s="11">
        <v>1</v>
      </c>
      <c r="D6" s="7"/>
    </row>
    <row r="7" ht="20" customHeight="1" spans="1:4" x14ac:dyDescent="0.25">
      <c r="A7" s="4">
        <f>IF(B7="","",ROW()-4)</f>
      </c>
      <c r="B7" s="7" t="s">
        <v>97</v>
      </c>
      <c r="C7" s="11">
        <v>2</v>
      </c>
      <c r="D7" s="7" t="s">
        <v>98</v>
      </c>
    </row>
    <row r="8" ht="20" customHeight="1" spans="1:4" x14ac:dyDescent="0.25">
      <c r="A8" s="4">
        <f>IF(B8="","",ROW()-4)</f>
      </c>
      <c r="B8" s="7"/>
      <c r="C8" s="11"/>
      <c r="D8" s="7"/>
    </row>
    <row r="9" ht="20" customHeight="1" spans="1:4" x14ac:dyDescent="0.25">
      <c r="A9" s="4">
        <f>IF(B9="","",ROW()-4)</f>
      </c>
      <c r="B9" s="7"/>
      <c r="C9" s="11"/>
      <c r="D9" s="7"/>
    </row>
    <row r="10" ht="20" customHeight="1" spans="1:4" x14ac:dyDescent="0.25">
      <c r="A10" s="4">
        <f>IF(B10="","",ROW()-4)</f>
      </c>
      <c r="B10" s="7"/>
      <c r="C10" s="11"/>
      <c r="D10" s="7"/>
    </row>
    <row r="11" ht="20" customHeight="1" spans="1:4" x14ac:dyDescent="0.25">
      <c r="A11" s="4">
        <f>IF(B11="","",ROW()-4)</f>
      </c>
      <c r="B11" s="7"/>
      <c r="C11" s="11"/>
      <c r="D11" s="7"/>
    </row>
    <row r="12" ht="20" customHeight="1" spans="1:4" x14ac:dyDescent="0.25">
      <c r="A12" s="4">
        <f>IF(B12="","",ROW()-4)</f>
      </c>
      <c r="B12" s="7"/>
      <c r="C12" s="11"/>
      <c r="D12" s="7"/>
    </row>
    <row r="13" ht="20" customHeight="1" spans="1:4" x14ac:dyDescent="0.25">
      <c r="A13" s="4">
        <f>IF(B13="","",ROW()-4)</f>
      </c>
      <c r="B13" s="7"/>
      <c r="C13" s="11"/>
      <c r="D13" s="7"/>
    </row>
    <row r="14" ht="20" customHeight="1" spans="1:4" x14ac:dyDescent="0.25">
      <c r="A14" s="4">
        <f>IF(B14="","",ROW()-4)</f>
      </c>
      <c r="B14" s="7"/>
      <c r="C14" s="11"/>
      <c r="D14" s="7"/>
    </row>
    <row r="15" ht="20" customHeight="1" spans="1:4" x14ac:dyDescent="0.25">
      <c r="A15" s="4">
        <f>IF(B15="","",ROW()-4)</f>
      </c>
      <c r="B15" s="7"/>
      <c r="C15" s="11"/>
      <c r="D15" s="7"/>
    </row>
    <row r="16" ht="20" customHeight="1" spans="1:4" x14ac:dyDescent="0.25">
      <c r="A16" s="4">
        <f>IF(B16="","",ROW()-4)</f>
      </c>
      <c r="B16" s="7"/>
      <c r="C16" s="11"/>
      <c r="D16" s="7"/>
    </row>
    <row r="17" ht="20" customHeight="1" spans="1:4" x14ac:dyDescent="0.25">
      <c r="A17" s="4">
        <f>IF(B17="","",ROW()-4)</f>
      </c>
      <c r="B17" s="7"/>
      <c r="C17" s="11"/>
      <c r="D17" s="7"/>
    </row>
    <row r="18" ht="20" customHeight="1" spans="1:4" x14ac:dyDescent="0.25">
      <c r="A18" s="4">
        <f>IF(B18="","",ROW()-4)</f>
      </c>
      <c r="B18" s="7"/>
      <c r="C18" s="11"/>
      <c r="D18" s="7"/>
    </row>
    <row r="19" ht="20" customHeight="1" spans="1:4" x14ac:dyDescent="0.25">
      <c r="A19" s="4">
        <f>IF(B19="","",ROW()-4)</f>
      </c>
      <c r="B19" s="7"/>
      <c r="C19" s="11"/>
      <c r="D19" s="7"/>
    </row>
    <row r="20" ht="20" customHeight="1" spans="1:4" x14ac:dyDescent="0.25">
      <c r="A20" s="4">
        <f>IF(B20="","",ROW()-4)</f>
      </c>
      <c r="B20" s="7"/>
      <c r="C20" s="11"/>
      <c r="D20" s="7"/>
    </row>
    <row r="21" ht="20" customHeight="1" spans="1:4" x14ac:dyDescent="0.25">
      <c r="A21" s="4">
        <f>IF(B21="","",ROW()-4)</f>
      </c>
      <c r="B21" s="7"/>
      <c r="C21" s="11"/>
      <c r="D21" s="7"/>
    </row>
    <row r="22" ht="20" customHeight="1" spans="1:4" x14ac:dyDescent="0.25">
      <c r="A22" s="4">
        <f>IF(B22="","",ROW()-4)</f>
      </c>
      <c r="B22" s="7"/>
      <c r="C22" s="11"/>
      <c r="D22" s="7"/>
    </row>
    <row r="23" ht="20" customHeight="1" spans="1:4" x14ac:dyDescent="0.25">
      <c r="A23" s="4">
        <f>IF(B23="","",ROW()-4)</f>
      </c>
      <c r="B23" s="7"/>
      <c r="C23" s="11"/>
      <c r="D23" s="7"/>
    </row>
    <row r="24" ht="20" customHeight="1" spans="1:4" x14ac:dyDescent="0.25">
      <c r="A24" s="4">
        <f>IF(B24="","",ROW()-4)</f>
      </c>
      <c r="B24" s="7"/>
      <c r="C24" s="11"/>
      <c r="D24" s="7"/>
    </row>
    <row r="25" ht="20" customHeight="1" spans="1:4" x14ac:dyDescent="0.25">
      <c r="A25" s="4">
        <f>IF(B25="","",ROW()-4)</f>
      </c>
      <c r="B25" s="7"/>
      <c r="C25" s="11"/>
      <c r="D25" s="7"/>
    </row>
    <row r="26" ht="20" customHeight="1" spans="1:4" x14ac:dyDescent="0.25">
      <c r="A26" s="4">
        <f>IF(B26="","",ROW()-4)</f>
      </c>
      <c r="B26" s="7"/>
      <c r="C26" s="11"/>
      <c r="D26" s="7"/>
    </row>
    <row r="27" ht="20" customHeight="1" spans="1:4" x14ac:dyDescent="0.25">
      <c r="A27" s="4">
        <f>IF(B27="","",ROW()-4)</f>
      </c>
      <c r="B27" s="7"/>
      <c r="C27" s="11"/>
      <c r="D27" s="7"/>
    </row>
    <row r="28" ht="20" customHeight="1" spans="1:4" x14ac:dyDescent="0.25">
      <c r="A28" s="4">
        <f>IF(B28="","",ROW()-4)</f>
      </c>
      <c r="B28" s="7"/>
      <c r="C28" s="11"/>
      <c r="D28" s="7"/>
    </row>
    <row r="29" ht="20" customHeight="1" spans="1:4" x14ac:dyDescent="0.25">
      <c r="A29" s="4">
        <f>IF(B29="","",ROW()-4)</f>
      </c>
      <c r="B29" s="7"/>
      <c r="C29" s="11"/>
      <c r="D29" s="7"/>
    </row>
    <row r="30" ht="20" customHeight="1" spans="1:4" x14ac:dyDescent="0.25">
      <c r="A30" s="4">
        <f>IF(B30="","",ROW()-4)</f>
      </c>
      <c r="B30" s="7"/>
      <c r="C30" s="11"/>
      <c r="D30" s="7"/>
    </row>
    <row r="31" ht="20" customHeight="1" spans="1:4" x14ac:dyDescent="0.25">
      <c r="A31" s="4">
        <f>IF(B31="","",ROW()-4)</f>
      </c>
      <c r="B31" s="7"/>
      <c r="C31" s="11"/>
      <c r="D31" s="7"/>
    </row>
    <row r="32" ht="20" customHeight="1" spans="1:4" x14ac:dyDescent="0.25">
      <c r="A32" s="4">
        <f>IF(B32="","",ROW()-4)</f>
      </c>
      <c r="B32" s="7"/>
      <c r="C32" s="11"/>
      <c r="D32" s="7"/>
    </row>
    <row r="33" ht="20" customHeight="1" spans="1:4" x14ac:dyDescent="0.25">
      <c r="A33" s="4">
        <f>IF(B33="","",ROW()-4)</f>
      </c>
      <c r="B33" s="7"/>
      <c r="C33" s="11"/>
      <c r="D33" s="7"/>
    </row>
    <row r="34" ht="20" customHeight="1" spans="1:4" x14ac:dyDescent="0.25">
      <c r="A34" s="4">
        <f>IF(B34="","",ROW()-4)</f>
      </c>
      <c r="B34" s="7"/>
      <c r="C34" s="11"/>
      <c r="D34" s="7"/>
    </row>
    <row r="36" spans="2:3" x14ac:dyDescent="0.25">
      <c r="B36" s="12" t="s">
        <v>99</v>
      </c>
      <c r="C36" s="13">
        <f>SUM(C5:C34)</f>
      </c>
    </row>
    <row r="37" ht="32" customHeight="1" spans="2:3" x14ac:dyDescent="0.25">
      <c r="B37" s="12" t="s">
        <v>100</v>
      </c>
      <c r="C37" s="13">
        <f>IF(COUNT(C5:C34)=0,"",IF(C36='総会の設定'!$B$7,"一致","総会の設定の委任状の数と違います"))</f>
      </c>
    </row>
  </sheetData>
  <sheetProtection sheet="1" formatColumns="0" formatRows="0"/>
  <mergeCells count="1">
    <mergeCell ref="A1:D1"/>
  </mergeCells>
  <dataValidations count="2">
    <dataValidation type="whole" allowBlank="1" showErrorMessage="1" errorTitle="預かった枚数" error="1〜99 の整数を入れてください" sqref="C10:C34">
      <formula1>1</formula1>
      <formula2>99</formula2>
    </dataValidation>
    <dataValidation type="whole" allowBlank="1" showErrorMessage="1" errorTitle="預かった枚数" error="1〜99 の整数を入れてください" sqref="C5:C34">
      <formula1>1</formula1>
      <formula2>99</formula2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8" width="11" customWidth="1"/>
    <col min="9" max="9" width="36" customWidth="1"/>
  </cols>
  <sheetData>
    <row r="1" ht="28" customHeight="1" spans="1:9" x14ac:dyDescent="0.25">
      <c r="A1" s="1" t="s">
        <v>101</v>
      </c>
      <c r="B1" s="1"/>
      <c r="C1" s="1"/>
      <c r="D1" s="1"/>
      <c r="E1" s="1"/>
      <c r="F1" s="1"/>
      <c r="G1" s="1"/>
      <c r="H1" s="1"/>
      <c r="I1" s="1"/>
    </row>
    <row r="3" ht="32" customHeight="1" spans="1:9" x14ac:dyDescent="0.25">
      <c r="A3" s="3" t="s">
        <v>50</v>
      </c>
      <c r="B3" s="3" t="s">
        <v>102</v>
      </c>
      <c r="C3" s="3" t="s">
        <v>103</v>
      </c>
      <c r="D3" s="3" t="s">
        <v>104</v>
      </c>
      <c r="E3" s="3" t="s">
        <v>105</v>
      </c>
      <c r="F3" s="3" t="s">
        <v>106</v>
      </c>
      <c r="G3" s="3" t="s">
        <v>107</v>
      </c>
      <c r="H3" s="3" t="s">
        <v>108</v>
      </c>
      <c r="I3" s="3" t="s">
        <v>78</v>
      </c>
    </row>
    <row r="4" ht="26" customHeight="1" spans="1:9" x14ac:dyDescent="0.25">
      <c r="A4" s="4">
        <f>'総会の設定'!A15</f>
      </c>
      <c r="B4" s="11">
        <v>9</v>
      </c>
      <c r="C4" s="11">
        <v>0</v>
      </c>
      <c r="D4" s="11">
        <v>2</v>
      </c>
      <c r="E4" s="11">
        <v>6</v>
      </c>
      <c r="F4" s="11">
        <v>0</v>
      </c>
      <c r="G4" s="11">
        <v>0</v>
      </c>
      <c r="H4" s="17">
        <f>IF(COUNT(B4:G4)=0,"",SUM(B4:G4))</f>
      </c>
      <c r="I4" s="16">
        <f>IF(H4="","",IF(N(B4)+N(C4)+N(D4)&lt;&gt;N('総会の設定'!$B$6),"本人の手が本人出席の数と合いません",IF(N(E4)+N(F4)+N(G4)&lt;&gt;N('総会の設定'!$B$7),"代理人の票が委任状の数と合いません","")))</f>
      </c>
    </row>
    <row r="5" ht="26" customHeight="1" spans="1:9" x14ac:dyDescent="0.25">
      <c r="A5" s="4">
        <f>'総会の設定'!A16</f>
      </c>
      <c r="B5" s="11">
        <v>11</v>
      </c>
      <c r="C5" s="11">
        <v>0</v>
      </c>
      <c r="D5" s="11">
        <v>0</v>
      </c>
      <c r="E5" s="11">
        <v>6</v>
      </c>
      <c r="F5" s="11">
        <v>0</v>
      </c>
      <c r="G5" s="11">
        <v>0</v>
      </c>
      <c r="H5" s="17">
        <f>IF(COUNT(B5:G5)=0,"",SUM(B5:G5))</f>
      </c>
      <c r="I5" s="16">
        <f>IF(H5="","",IF(N(B5)+N(C5)+N(D5)&lt;&gt;N('総会の設定'!$B$6),"本人の手が本人出席の数と合いません",IF(N(E5)+N(F5)+N(G5)&lt;&gt;N('総会の設定'!$B$7),"代理人の票が委任状の数と合いません","")))</f>
      </c>
    </row>
    <row r="6" ht="26" customHeight="1" spans="1:9" x14ac:dyDescent="0.25">
      <c r="A6" s="4">
        <f>'総会の設定'!A17</f>
      </c>
      <c r="B6" s="11">
        <v>10</v>
      </c>
      <c r="C6" s="11">
        <v>0</v>
      </c>
      <c r="D6" s="11">
        <v>1</v>
      </c>
      <c r="E6" s="11">
        <v>6</v>
      </c>
      <c r="F6" s="11">
        <v>0</v>
      </c>
      <c r="G6" s="11">
        <v>0</v>
      </c>
      <c r="H6" s="17">
        <f>IF(COUNT(B6:G6)=0,"",SUM(B6:G6))</f>
      </c>
      <c r="I6" s="16">
        <f>IF(H6="","",IF(N(B6)+N(C6)+N(D6)&lt;&gt;N('総会の設定'!$B$6),"本人の手が本人出席の数と合いません",IF(N(E6)+N(F6)+N(G6)&lt;&gt;N('総会の設定'!$B$7),"代理人の票が委任状の数と合いません","")))</f>
      </c>
    </row>
    <row r="7" ht="26" customHeight="1" spans="1:9" x14ac:dyDescent="0.25">
      <c r="A7" s="4">
        <f>'総会の設定'!A18</f>
      </c>
      <c r="B7" s="11">
        <v>11</v>
      </c>
      <c r="C7" s="11">
        <v>0</v>
      </c>
      <c r="D7" s="11">
        <v>0</v>
      </c>
      <c r="E7" s="11">
        <v>6</v>
      </c>
      <c r="F7" s="11">
        <v>0</v>
      </c>
      <c r="G7" s="11">
        <v>0</v>
      </c>
      <c r="H7" s="17">
        <f>IF(COUNT(B7:G7)=0,"",SUM(B7:G7))</f>
      </c>
      <c r="I7" s="16">
        <f>IF(H7="","",IF(N(B7)+N(C7)+N(D7)&lt;&gt;N('総会の設定'!$B$6),"本人の手が本人出席の数と合いません",IF(N(E7)+N(F7)+N(G7)&lt;&gt;N('総会の設定'!$B$7),"代理人の票が委任状の数と合いません","")))</f>
      </c>
    </row>
    <row r="8" ht="26" customHeight="1" spans="1:9" x14ac:dyDescent="0.25">
      <c r="A8" s="4">
        <f>'総会の設定'!A19</f>
      </c>
      <c r="B8" s="11">
        <v>7</v>
      </c>
      <c r="C8" s="11">
        <v>3</v>
      </c>
      <c r="D8" s="11">
        <v>1</v>
      </c>
      <c r="E8" s="11">
        <v>5</v>
      </c>
      <c r="F8" s="11">
        <v>1</v>
      </c>
      <c r="G8" s="11">
        <v>0</v>
      </c>
      <c r="H8" s="17">
        <f>IF(COUNT(B8:G8)=0,"",SUM(B8:G8))</f>
      </c>
      <c r="I8" s="16">
        <f>IF(H8="","",IF(N(B8)+N(C8)+N(D8)&lt;&gt;N('総会の設定'!$B$6),"本人の手が本人出席の数と合いません",IF(N(E8)+N(F8)+N(G8)&lt;&gt;N('総会の設定'!$B$7),"代理人の票が委任状の数と合いません","")))</f>
      </c>
    </row>
    <row r="9" ht="26" customHeight="1" spans="1:9" x14ac:dyDescent="0.25">
      <c r="A9" s="4">
        <f>'総会の設定'!A20</f>
      </c>
      <c r="B9" s="11">
        <v>11</v>
      </c>
      <c r="C9" s="11">
        <v>0</v>
      </c>
      <c r="D9" s="11">
        <v>0</v>
      </c>
      <c r="E9" s="11">
        <v>6</v>
      </c>
      <c r="F9" s="11">
        <v>0</v>
      </c>
      <c r="G9" s="11">
        <v>0</v>
      </c>
      <c r="H9" s="17">
        <f>IF(COUNT(B9:G9)=0,"",SUM(B9:G9))</f>
      </c>
      <c r="I9" s="16">
        <f>IF(H9="","",IF(N(B9)+N(C9)+N(D9)&lt;&gt;N('総会の設定'!$B$6),"本人の手が本人出席の数と合いません",IF(N(E9)+N(F9)+N(G9)&lt;&gt;N('総会の設定'!$B$7),"代理人の票が委任状の数と合いません","")))</f>
      </c>
    </row>
    <row r="10" ht="26" customHeight="1" spans="1:9" x14ac:dyDescent="0.25">
      <c r="A10" s="4">
        <f>'総会の設定'!A21</f>
      </c>
      <c r="B10" s="11"/>
      <c r="C10" s="11"/>
      <c r="D10" s="11"/>
      <c r="E10" s="11"/>
      <c r="F10" s="11"/>
      <c r="G10" s="11"/>
      <c r="H10" s="17">
        <f>IF(COUNT(B10:G10)=0,"",SUM(B10:G10))</f>
      </c>
      <c r="I10" s="16">
        <f>IF(H10="","",IF(N(B10)+N(C10)+N(D10)&lt;&gt;N('総会の設定'!$B$6),"本人の手が本人出席の数と合いません",IF(N(E10)+N(F10)+N(G10)&lt;&gt;N('総会の設定'!$B$7),"代理人の票が委任状の数と合いません","")))</f>
      </c>
    </row>
    <row r="11" ht="26" customHeight="1" spans="1:9" x14ac:dyDescent="0.25">
      <c r="A11" s="4">
        <f>'総会の設定'!A22</f>
      </c>
      <c r="B11" s="11"/>
      <c r="C11" s="11"/>
      <c r="D11" s="11"/>
      <c r="E11" s="11"/>
      <c r="F11" s="11"/>
      <c r="G11" s="11"/>
      <c r="H11" s="17">
        <f>IF(COUNT(B11:G11)=0,"",SUM(B11:G11))</f>
      </c>
      <c r="I11" s="16">
        <f>IF(H11="","",IF(N(B11)+N(C11)+N(D11)&lt;&gt;N('総会の設定'!$B$6),"本人の手が本人出席の数と合いません",IF(N(E11)+N(F11)+N(G11)&lt;&gt;N('総会の設定'!$B$7),"代理人の票が委任状の数と合いません","")))</f>
      </c>
    </row>
    <row r="13" ht="30" customHeight="1" spans="1:9" x14ac:dyDescent="0.25">
      <c r="A13" s="14" t="s">
        <v>109</v>
      </c>
      <c r="B13" s="14"/>
      <c r="C13" s="14"/>
      <c r="D13" s="14"/>
      <c r="E13" s="14"/>
      <c r="F13" s="14"/>
      <c r="G13" s="14"/>
      <c r="H13" s="14"/>
      <c r="I13" s="14"/>
    </row>
  </sheetData>
  <sheetProtection sheet="1" formatColumns="0" formatRows="0"/>
  <mergeCells count="2">
    <mergeCell ref="A1:I1"/>
    <mergeCell ref="A13:I13"/>
  </mergeCells>
  <dataValidations count="2">
    <dataValidation type="whole" allowBlank="1" showErrorMessage="1" errorTitle="票の数" error="0〜2000 の整数を入れてください" sqref="B10:G11">
      <formula1>0</formula1>
      <formula2>2000</formula2>
    </dataValidation>
    <dataValidation type="whole" allowBlank="1" showErrorMessage="1" errorTitle="票の数" error="0〜2000 の整数を入れてください" sqref="B4:G11">
      <formula1>0</formula1>
      <formula2>2000</formula2>
    </dataValidation>
  </dataValidations>
  <pageMargins left="0.5" right="0.5" top="0.6" bottom="0.6" header="0.3" footer="0.3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workbookViewId="0">
      <pane ySplit="12" topLeftCell="A13" activePane="bottomLeft" state="frozen"/>
      <selection pane="bottomLeft"/>
    </sheetView>
  </sheetViews>
  <sheetFormatPr defaultRowHeight="15" outlineLevelRow="0" outlineLevelCol="0" x14ac:dyDescent="55"/>
  <cols>
    <col min="1" max="1" width="15" customWidth="1"/>
    <col min="2" max="2" width="24" customWidth="1"/>
    <col min="3" max="8" width="8" customWidth="1"/>
    <col min="11" max="12" width="10" customWidth="1"/>
    <col min="13" max="13" width="13" customWidth="1"/>
    <col min="14" max="14" width="20" customWidth="1"/>
    <col min="15" max="15" width="40" customWidth="1"/>
  </cols>
  <sheetData>
    <row r="1" ht="28" customHeight="1" spans="1:1" x14ac:dyDescent="0.25">
      <c r="A1" s="1" t="s">
        <v>110</v>
      </c>
    </row>
    <row r="2" spans="1:6" x14ac:dyDescent="0.25">
      <c r="A2" s="18">
        <f>IF('総会の設定'!B3="","",'総会の設定'!B3)</f>
      </c>
      <c r="B2" s="18"/>
      <c r="C2" s="19">
        <f>IF('総会の設定'!B4="","",'総会の設定'!B4)</f>
      </c>
      <c r="D2" s="19"/>
      <c r="E2" s="19"/>
      <c r="F2" s="19"/>
    </row>
    <row r="3" spans="1:1" x14ac:dyDescent="0.25">
      <c r="A3" s="6" t="s">
        <v>111</v>
      </c>
    </row>
    <row r="4" spans="1:2" x14ac:dyDescent="0.25">
      <c r="A4" s="5" t="s">
        <v>28</v>
      </c>
      <c r="B4" s="4">
        <f>'総会の設定'!B5</f>
      </c>
    </row>
    <row r="5" spans="1:2" x14ac:dyDescent="0.25">
      <c r="A5" s="5" t="s">
        <v>112</v>
      </c>
      <c r="B5" s="4">
        <f>'総会の設定'!B6</f>
      </c>
    </row>
    <row r="6" spans="1:2" x14ac:dyDescent="0.25">
      <c r="A6" s="5" t="s">
        <v>113</v>
      </c>
      <c r="B6" s="4">
        <f>'総会の設定'!B7</f>
      </c>
    </row>
    <row r="7" spans="1:2" x14ac:dyDescent="0.25">
      <c r="A7" s="5" t="s">
        <v>114</v>
      </c>
      <c r="B7" s="4">
        <f>COUNTIFS('書面と電子の票'!$D$5:$D$104,"紙",'書面と電子の票'!$F$5:$F$104,"はい")</f>
      </c>
    </row>
    <row r="8" spans="1:2" x14ac:dyDescent="0.25">
      <c r="A8" s="5" t="s">
        <v>115</v>
      </c>
      <c r="B8" s="4">
        <f>COUNTIFS('書面と電子の票'!$D$5:$D$104,"電子",'書面と電子の票'!$F$5:$F$104,"はい")</f>
      </c>
    </row>
    <row r="9" spans="1:2" x14ac:dyDescent="0.25">
      <c r="A9" s="12" t="s">
        <v>46</v>
      </c>
      <c r="B9" s="13">
        <f>'総会の設定'!B11</f>
      </c>
    </row>
    <row r="12" ht="46" customHeight="1" spans="1:15" x14ac:dyDescent="0.25">
      <c r="A12" s="3" t="s">
        <v>50</v>
      </c>
      <c r="B12" s="3" t="s">
        <v>51</v>
      </c>
      <c r="C12" s="3" t="s">
        <v>116</v>
      </c>
      <c r="D12" s="3" t="s">
        <v>117</v>
      </c>
      <c r="E12" s="3" t="s">
        <v>118</v>
      </c>
      <c r="F12" s="3" t="s">
        <v>119</v>
      </c>
      <c r="G12" s="3" t="s">
        <v>120</v>
      </c>
      <c r="H12" s="3" t="s">
        <v>121</v>
      </c>
      <c r="I12" s="3" t="s">
        <v>122</v>
      </c>
      <c r="J12" s="3" t="s">
        <v>123</v>
      </c>
      <c r="K12" s="3" t="s">
        <v>124</v>
      </c>
      <c r="L12" s="3" t="s">
        <v>52</v>
      </c>
      <c r="M12" s="3" t="s">
        <v>125</v>
      </c>
      <c r="N12" s="3" t="s">
        <v>126</v>
      </c>
      <c r="O12" s="3" t="s">
        <v>127</v>
      </c>
    </row>
    <row r="13" ht="36" customHeight="1" spans="1:15" x14ac:dyDescent="0.25">
      <c r="A13" s="4">
        <f>'総会の設定'!A15</f>
      </c>
      <c r="B13" s="5">
        <f>IF('総会の設定'!B15="","",'総会の設定'!B15)</f>
      </c>
      <c r="C13" s="4">
        <f>IF(B13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3" s="4">
        <f>IF(B13="","",COUNTIFS('書面と電子の票'!$F$5:$F$104,"はい",INDEX('書面と電子の票'!$G$5:$N$104,0,ROW()-12),"反対"))</f>
      </c>
      <c r="E13" s="4">
        <f>IF(B13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3" s="4">
        <f>IF(B13="","",IF('会場の票'!H4="","",N('会場の票'!B4)+N('会場の票'!E4)))</f>
      </c>
      <c r="G13" s="4">
        <f>IF(F13="","",N('会場の票'!C4)+N('会場の票'!F4))</f>
      </c>
      <c r="H13" s="4">
        <f>IF(F13="","",N('会場の票'!D4)+N('会場の票'!G4))</f>
      </c>
      <c r="I13" s="17">
        <f>IF(F13="","",C13+F13)</f>
      </c>
      <c r="J13" s="17">
        <f>IF(F13="","",D13+G13)</f>
      </c>
      <c r="K13" s="17">
        <f>IF(F13="","",E13+H13)</f>
      </c>
      <c r="L13" s="4">
        <f>IF(B13="","",IF('総会の設定'!C15="","",'総会の設定'!C15))</f>
      </c>
      <c r="M13" s="13">
        <f>IF(I13="","",IF(L13="","可決に要る賛成を入れる",IF(I13&gt;=L13,"可決",IF(I13=J13,"可否同数（規約に従う）","否決"))))</f>
      </c>
      <c r="N13" s="20">
        <f>IF(B13="","",IF('会場の票'!H4="","会場の数はまだです",IF('会場の票'!I4&lt;&gt;"",'会場の票'!I4,IF(C13+D13+E13&lt;&gt;'総会の設定'!$B$10,"書面の数が書面表決の数と合いません",IF(I13+J13+K13&lt;&gt;N('総会の設定'!$B$11),"合計が出席とみなす数と合いません","")))))</f>
      </c>
      <c r="O13" s="5">
        <f>IF(OR(M13="",M13="可決に要る賛成を入れる"),"",A13&amp;"議案は、賛成"&amp;I13&amp;"、反対"&amp;J13&amp;"、棄権・無効"&amp;K13&amp;"で、"&amp;M13&amp;"です。")</f>
      </c>
    </row>
    <row r="14" ht="36" customHeight="1" spans="1:15" x14ac:dyDescent="0.25">
      <c r="A14" s="4">
        <f>'総会の設定'!A16</f>
      </c>
      <c r="B14" s="5">
        <f>IF('総会の設定'!B16="","",'総会の設定'!B16)</f>
      </c>
      <c r="C14" s="4">
        <f>IF(B14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4" s="4">
        <f>IF(B14="","",COUNTIFS('書面と電子の票'!$F$5:$F$104,"はい",INDEX('書面と電子の票'!$G$5:$N$104,0,ROW()-12),"反対"))</f>
      </c>
      <c r="E14" s="4">
        <f>IF(B14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4" s="4">
        <f>IF(B14="","",IF('会場の票'!H5="","",N('会場の票'!B5)+N('会場の票'!E5)))</f>
      </c>
      <c r="G14" s="4">
        <f>IF(F14="","",N('会場の票'!C5)+N('会場の票'!F5))</f>
      </c>
      <c r="H14" s="4">
        <f>IF(F14="","",N('会場の票'!D5)+N('会場の票'!G5))</f>
      </c>
      <c r="I14" s="17">
        <f>IF(F14="","",C14+F14)</f>
      </c>
      <c r="J14" s="17">
        <f>IF(F14="","",D14+G14)</f>
      </c>
      <c r="K14" s="17">
        <f>IF(F14="","",E14+H14)</f>
      </c>
      <c r="L14" s="4">
        <f>IF(B14="","",IF('総会の設定'!C16="","",'総会の設定'!C16))</f>
      </c>
      <c r="M14" s="13">
        <f>IF(I14="","",IF(L14="","可決に要る賛成を入れる",IF(I14&gt;=L14,"可決",IF(I14=J14,"可否同数（規約に従う）","否決"))))</f>
      </c>
      <c r="N14" s="20">
        <f>IF(B14="","",IF('会場の票'!H5="","会場の数はまだです",IF('会場の票'!I5&lt;&gt;"",'会場の票'!I5,IF(C14+D14+E14&lt;&gt;'総会の設定'!$B$10,"書面の数が書面表決の数と合いません",IF(I14+J14+K14&lt;&gt;N('総会の設定'!$B$11),"合計が出席とみなす数と合いません","")))))</f>
      </c>
      <c r="O14" s="5">
        <f>IF(OR(M14="",M14="可決に要る賛成を入れる"),"",A14&amp;"議案は、賛成"&amp;I14&amp;"、反対"&amp;J14&amp;"、棄権・無効"&amp;K14&amp;"で、"&amp;M14&amp;"です。")</f>
      </c>
    </row>
    <row r="15" ht="36" customHeight="1" spans="1:15" x14ac:dyDescent="0.25">
      <c r="A15" s="4">
        <f>'総会の設定'!A17</f>
      </c>
      <c r="B15" s="5">
        <f>IF('総会の設定'!B17="","",'総会の設定'!B17)</f>
      </c>
      <c r="C15" s="4">
        <f>IF(B15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5" s="4">
        <f>IF(B15="","",COUNTIFS('書面と電子の票'!$F$5:$F$104,"はい",INDEX('書面と電子の票'!$G$5:$N$104,0,ROW()-12),"反対"))</f>
      </c>
      <c r="E15" s="4">
        <f>IF(B15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5" s="4">
        <f>IF(B15="","",IF('会場の票'!H6="","",N('会場の票'!B6)+N('会場の票'!E6)))</f>
      </c>
      <c r="G15" s="4">
        <f>IF(F15="","",N('会場の票'!C6)+N('会場の票'!F6))</f>
      </c>
      <c r="H15" s="4">
        <f>IF(F15="","",N('会場の票'!D6)+N('会場の票'!G6))</f>
      </c>
      <c r="I15" s="17">
        <f>IF(F15="","",C15+F15)</f>
      </c>
      <c r="J15" s="17">
        <f>IF(F15="","",D15+G15)</f>
      </c>
      <c r="K15" s="17">
        <f>IF(F15="","",E15+H15)</f>
      </c>
      <c r="L15" s="4">
        <f>IF(B15="","",IF('総会の設定'!C17="","",'総会の設定'!C17))</f>
      </c>
      <c r="M15" s="13">
        <f>IF(I15="","",IF(L15="","可決に要る賛成を入れる",IF(I15&gt;=L15,"可決",IF(I15=J15,"可否同数（規約に従う）","否決"))))</f>
      </c>
      <c r="N15" s="20">
        <f>IF(B15="","",IF('会場の票'!H6="","会場の数はまだです",IF('会場の票'!I6&lt;&gt;"",'会場の票'!I6,IF(C15+D15+E15&lt;&gt;'総会の設定'!$B$10,"書面の数が書面表決の数と合いません",IF(I15+J15+K15&lt;&gt;N('総会の設定'!$B$11),"合計が出席とみなす数と合いません","")))))</f>
      </c>
      <c r="O15" s="5">
        <f>IF(OR(M15="",M15="可決に要る賛成を入れる"),"",A15&amp;"議案は、賛成"&amp;I15&amp;"、反対"&amp;J15&amp;"、棄権・無効"&amp;K15&amp;"で、"&amp;M15&amp;"です。")</f>
      </c>
    </row>
    <row r="16" ht="36" customHeight="1" spans="1:15" x14ac:dyDescent="0.25">
      <c r="A16" s="4">
        <f>'総会の設定'!A18</f>
      </c>
      <c r="B16" s="5">
        <f>IF('総会の設定'!B18="","",'総会の設定'!B18)</f>
      </c>
      <c r="C16" s="4">
        <f>IF(B16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6" s="4">
        <f>IF(B16="","",COUNTIFS('書面と電子の票'!$F$5:$F$104,"はい",INDEX('書面と電子の票'!$G$5:$N$104,0,ROW()-12),"反対"))</f>
      </c>
      <c r="E16" s="4">
        <f>IF(B16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6" s="4">
        <f>IF(B16="","",IF('会場の票'!H7="","",N('会場の票'!B7)+N('会場の票'!E7)))</f>
      </c>
      <c r="G16" s="4">
        <f>IF(F16="","",N('会場の票'!C7)+N('会場の票'!F7))</f>
      </c>
      <c r="H16" s="4">
        <f>IF(F16="","",N('会場の票'!D7)+N('会場の票'!G7))</f>
      </c>
      <c r="I16" s="17">
        <f>IF(F16="","",C16+F16)</f>
      </c>
      <c r="J16" s="17">
        <f>IF(F16="","",D16+G16)</f>
      </c>
      <c r="K16" s="17">
        <f>IF(F16="","",E16+H16)</f>
      </c>
      <c r="L16" s="4">
        <f>IF(B16="","",IF('総会の設定'!C18="","",'総会の設定'!C18))</f>
      </c>
      <c r="M16" s="13">
        <f>IF(I16="","",IF(L16="","可決に要る賛成を入れる",IF(I16&gt;=L16,"可決",IF(I16=J16,"可否同数（規約に従う）","否決"))))</f>
      </c>
      <c r="N16" s="20">
        <f>IF(B16="","",IF('会場の票'!H7="","会場の数はまだです",IF('会場の票'!I7&lt;&gt;"",'会場の票'!I7,IF(C16+D16+E16&lt;&gt;'総会の設定'!$B$10,"書面の数が書面表決の数と合いません",IF(I16+J16+K16&lt;&gt;N('総会の設定'!$B$11),"合計が出席とみなす数と合いません","")))))</f>
      </c>
      <c r="O16" s="5">
        <f>IF(OR(M16="",M16="可決に要る賛成を入れる"),"",A16&amp;"議案は、賛成"&amp;I16&amp;"、反対"&amp;J16&amp;"、棄権・無効"&amp;K16&amp;"で、"&amp;M16&amp;"です。")</f>
      </c>
    </row>
    <row r="17" ht="36" customHeight="1" spans="1:15" x14ac:dyDescent="0.25">
      <c r="A17" s="4">
        <f>'総会の設定'!A19</f>
      </c>
      <c r="B17" s="5">
        <f>IF('総会の設定'!B19="","",'総会の設定'!B19)</f>
      </c>
      <c r="C17" s="4">
        <f>IF(B17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7" s="4">
        <f>IF(B17="","",COUNTIFS('書面と電子の票'!$F$5:$F$104,"はい",INDEX('書面と電子の票'!$G$5:$N$104,0,ROW()-12),"反対"))</f>
      </c>
      <c r="E17" s="4">
        <f>IF(B17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7" s="4">
        <f>IF(B17="","",IF('会場の票'!H8="","",N('会場の票'!B8)+N('会場の票'!E8)))</f>
      </c>
      <c r="G17" s="4">
        <f>IF(F17="","",N('会場の票'!C8)+N('会場の票'!F8))</f>
      </c>
      <c r="H17" s="4">
        <f>IF(F17="","",N('会場の票'!D8)+N('会場の票'!G8))</f>
      </c>
      <c r="I17" s="17">
        <f>IF(F17="","",C17+F17)</f>
      </c>
      <c r="J17" s="17">
        <f>IF(F17="","",D17+G17)</f>
      </c>
      <c r="K17" s="17">
        <f>IF(F17="","",E17+H17)</f>
      </c>
      <c r="L17" s="4">
        <f>IF(B17="","",IF('総会の設定'!C19="","",'総会の設定'!C19))</f>
      </c>
      <c r="M17" s="13">
        <f>IF(I17="","",IF(L17="","可決に要る賛成を入れる",IF(I17&gt;=L17,"可決",IF(I17=J17,"可否同数（規約に従う）","否決"))))</f>
      </c>
      <c r="N17" s="20">
        <f>IF(B17="","",IF('会場の票'!H8="","会場の数はまだです",IF('会場の票'!I8&lt;&gt;"",'会場の票'!I8,IF(C17+D17+E17&lt;&gt;'総会の設定'!$B$10,"書面の数が書面表決の数と合いません",IF(I17+J17+K17&lt;&gt;N('総会の設定'!$B$11),"合計が出席とみなす数と合いません","")))))</f>
      </c>
      <c r="O17" s="5">
        <f>IF(OR(M17="",M17="可決に要る賛成を入れる"),"",A17&amp;"議案は、賛成"&amp;I17&amp;"、反対"&amp;J17&amp;"、棄権・無効"&amp;K17&amp;"で、"&amp;M17&amp;"です。")</f>
      </c>
    </row>
    <row r="18" ht="36" customHeight="1" spans="1:15" x14ac:dyDescent="0.25">
      <c r="A18" s="4">
        <f>'総会の設定'!A20</f>
      </c>
      <c r="B18" s="5">
        <f>IF('総会の設定'!B20="","",'総会の設定'!B20)</f>
      </c>
      <c r="C18" s="4">
        <f>IF(B18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8" s="4">
        <f>IF(B18="","",COUNTIFS('書面と電子の票'!$F$5:$F$104,"はい",INDEX('書面と電子の票'!$G$5:$N$104,0,ROW()-12),"反対"))</f>
      </c>
      <c r="E18" s="4">
        <f>IF(B18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8" s="4">
        <f>IF(B18="","",IF('会場の票'!H9="","",N('会場の票'!B9)+N('会場の票'!E9)))</f>
      </c>
      <c r="G18" s="4">
        <f>IF(F18="","",N('会場の票'!C9)+N('会場の票'!F9))</f>
      </c>
      <c r="H18" s="4">
        <f>IF(F18="","",N('会場の票'!D9)+N('会場の票'!G9))</f>
      </c>
      <c r="I18" s="17">
        <f>IF(F18="","",C18+F18)</f>
      </c>
      <c r="J18" s="17">
        <f>IF(F18="","",D18+G18)</f>
      </c>
      <c r="K18" s="17">
        <f>IF(F18="","",E18+H18)</f>
      </c>
      <c r="L18" s="4">
        <f>IF(B18="","",IF('総会の設定'!C20="","",'総会の設定'!C20))</f>
      </c>
      <c r="M18" s="13">
        <f>IF(I18="","",IF(L18="","可決に要る賛成を入れる",IF(I18&gt;=L18,"可決",IF(I18=J18,"可否同数（規約に従う）","否決"))))</f>
      </c>
      <c r="N18" s="20">
        <f>IF(B18="","",IF('会場の票'!H9="","会場の数はまだです",IF('会場の票'!I9&lt;&gt;"",'会場の票'!I9,IF(C18+D18+E18&lt;&gt;'総会の設定'!$B$10,"書面の数が書面表決の数と合いません",IF(I18+J18+K18&lt;&gt;N('総会の設定'!$B$11),"合計が出席とみなす数と合いません","")))))</f>
      </c>
      <c r="O18" s="5">
        <f>IF(OR(M18="",M18="可決に要る賛成を入れる"),"",A18&amp;"議案は、賛成"&amp;I18&amp;"、反対"&amp;J18&amp;"、棄権・無効"&amp;K18&amp;"で、"&amp;M18&amp;"です。")</f>
      </c>
    </row>
    <row r="19" ht="36" customHeight="1" spans="1:15" x14ac:dyDescent="0.25">
      <c r="A19" s="4">
        <f>'総会の設定'!A21</f>
      </c>
      <c r="B19" s="5">
        <f>IF('総会の設定'!B21="","",'総会の設定'!B21)</f>
      </c>
      <c r="C19" s="4">
        <f>IF(B19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19" s="4">
        <f>IF(B19="","",COUNTIFS('書面と電子の票'!$F$5:$F$104,"はい",INDEX('書面と電子の票'!$G$5:$N$104,0,ROW()-12),"反対"))</f>
      </c>
      <c r="E19" s="4">
        <f>IF(B19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19" s="4">
        <f>IF(B19="","",IF('会場の票'!H10="","",N('会場の票'!B10)+N('会場の票'!E10)))</f>
      </c>
      <c r="G19" s="4">
        <f>IF(F19="","",N('会場の票'!C10)+N('会場の票'!F10))</f>
      </c>
      <c r="H19" s="4">
        <f>IF(F19="","",N('会場の票'!D10)+N('会場の票'!G10))</f>
      </c>
      <c r="I19" s="17">
        <f>IF(F19="","",C19+F19)</f>
      </c>
      <c r="J19" s="17">
        <f>IF(F19="","",D19+G19)</f>
      </c>
      <c r="K19" s="17">
        <f>IF(F19="","",E19+H19)</f>
      </c>
      <c r="L19" s="4">
        <f>IF(B19="","",IF('総会の設定'!C21="","",'総会の設定'!C21))</f>
      </c>
      <c r="M19" s="13">
        <f>IF(I19="","",IF(L19="","可決に要る賛成を入れる",IF(I19&gt;=L19,"可決",IF(I19=J19,"可否同数（規約に従う）","否決"))))</f>
      </c>
      <c r="N19" s="20">
        <f>IF(B19="","",IF('会場の票'!H10="","会場の数はまだです",IF('会場の票'!I10&lt;&gt;"",'会場の票'!I10,IF(C19+D19+E19&lt;&gt;'総会の設定'!$B$10,"書面の数が書面表決の数と合いません",IF(I19+J19+K19&lt;&gt;N('総会の設定'!$B$11),"合計が出席とみなす数と合いません","")))))</f>
      </c>
      <c r="O19" s="5">
        <f>IF(OR(M19="",M19="可決に要る賛成を入れる"),"",A19&amp;"議案は、賛成"&amp;I19&amp;"、反対"&amp;J19&amp;"、棄権・無効"&amp;K19&amp;"で、"&amp;M19&amp;"です。")</f>
      </c>
    </row>
    <row r="20" ht="36" customHeight="1" spans="1:15" x14ac:dyDescent="0.25">
      <c r="A20" s="4">
        <f>'総会の設定'!A22</f>
      </c>
      <c r="B20" s="5">
        <f>IF('総会の設定'!B22="","",'総会の設定'!B22)</f>
      </c>
      <c r="C20" s="4">
        <f>IF(B20="","",COUNTIFS('書面と電子の票'!$F$5:$F$104,"はい",INDEX('書面と電子の票'!$G$5:$N$104,0,ROW()-12),"賛成")+IF('総会の設定'!$B$8="賛成とみなす",COUNTIFS('書面と電子の票'!$F$5:$F$104,"はい",INDEX('書面と電子の票'!$G$5:$N$104,0,ROW()-12),"両方に○")+COUNTIFS('書面と電子の票'!$F$5:$F$104,"はい",INDEX('書面と電子の票'!$G$5:$N$104,0,ROW()-12),"無印"),0))</f>
      </c>
      <c r="D20" s="4">
        <f>IF(B20="","",COUNTIFS('書面と電子の票'!$F$5:$F$104,"はい",INDEX('書面と電子の票'!$G$5:$N$104,0,ROW()-12),"反対"))</f>
      </c>
      <c r="E20" s="4">
        <f>IF(B20="","",IF('総会の設定'!$B$8="無効として数える",COUNTIFS('書面と電子の票'!$F$5:$F$104,"はい",INDEX('書面と電子の票'!$G$5:$N$104,0,ROW()-12),"両方に○")+COUNTIFS('書面と電子の票'!$F$5:$F$104,"はい",INDEX('書面と電子の票'!$G$5:$N$104,0,ROW()-12),"無印"),0))</f>
      </c>
      <c r="F20" s="4">
        <f>IF(B20="","",IF('会場の票'!H11="","",N('会場の票'!B11)+N('会場の票'!E11)))</f>
      </c>
      <c r="G20" s="4">
        <f>IF(F20="","",N('会場の票'!C11)+N('会場の票'!F11))</f>
      </c>
      <c r="H20" s="4">
        <f>IF(F20="","",N('会場の票'!D11)+N('会場の票'!G11))</f>
      </c>
      <c r="I20" s="17">
        <f>IF(F20="","",C20+F20)</f>
      </c>
      <c r="J20" s="17">
        <f>IF(F20="","",D20+G20)</f>
      </c>
      <c r="K20" s="17">
        <f>IF(F20="","",E20+H20)</f>
      </c>
      <c r="L20" s="4">
        <f>IF(B20="","",IF('総会の設定'!C22="","",'総会の設定'!C22))</f>
      </c>
      <c r="M20" s="13">
        <f>IF(I20="","",IF(L20="","可決に要る賛成を入れる",IF(I20&gt;=L20,"可決",IF(I20=J20,"可否同数（規約に従う）","否決"))))</f>
      </c>
      <c r="N20" s="20">
        <f>IF(B20="","",IF('会場の票'!H11="","会場の数はまだです",IF('会場の票'!I11&lt;&gt;"",'会場の票'!I11,IF(C20+D20+E20&lt;&gt;'総会の設定'!$B$10,"書面の数が書面表決の数と合いません",IF(I20+J20+K20&lt;&gt;N('総会の設定'!$B$11),"合計が出席とみなす数と合いません","")))))</f>
      </c>
      <c r="O20" s="5">
        <f>IF(OR(M20="",M20="可決に要る賛成を入れる"),"",A20&amp;"議案は、賛成"&amp;I20&amp;"、反対"&amp;J20&amp;"、棄権・無効"&amp;K20&amp;"で、"&amp;M20&amp;"です。")</f>
      </c>
    </row>
    <row r="22" ht="32" customHeight="1" spans="1:15" x14ac:dyDescent="0.25">
      <c r="A22" s="14" t="s">
        <v>128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</sheetData>
  <sheetProtection sheet="1" formatColumns="0" formatRows="0"/>
  <mergeCells count="3">
    <mergeCell ref="A2:B2"/>
    <mergeCell ref="C2:F2"/>
    <mergeCell ref="A22:O22"/>
  </mergeCells>
  <pageMargins left="0.5" right="0.5" top="0.6" bottom="0.6" header="0.3" footer="0.3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使い方</vt:lpstr>
      <vt:lpstr>総会の設定</vt:lpstr>
      <vt:lpstr>書面と電子の票</vt:lpstr>
      <vt:lpstr>代理人の持ち票</vt:lpstr>
      <vt:lpstr>会場の票</vt:lpstr>
      <vt:lpstr>集計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2026-11-07T12:04:02Z</dcterms:created>
  <dcterms:modified xsi:type="dcterms:W3CDTF">2026-11-07T12:04:02Z</dcterms:modified>
</cp:coreProperties>
</file>